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reportados!$A$6:$W$479</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reportados!$B$1:$V$484</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R39" i="8"/>
  <c r="W484" l="1"/>
  <c r="W479"/>
  <c r="W476"/>
  <c r="W475"/>
  <c r="W474"/>
  <c r="W473"/>
  <c r="W472"/>
  <c r="W471"/>
  <c r="W467"/>
  <c r="W464"/>
  <c r="W463"/>
  <c r="W462"/>
  <c r="W461"/>
  <c r="W460"/>
  <c r="W459"/>
  <c r="W458"/>
  <c r="W457"/>
  <c r="W456"/>
  <c r="W455"/>
  <c r="W454"/>
  <c r="W453"/>
  <c r="W452"/>
  <c r="W451"/>
  <c r="W450"/>
  <c r="W449"/>
  <c r="W448"/>
  <c r="W447"/>
  <c r="W446"/>
  <c r="W445"/>
  <c r="W444"/>
  <c r="W443"/>
  <c r="W442"/>
  <c r="W441"/>
  <c r="W440"/>
  <c r="W439"/>
  <c r="W438"/>
  <c r="W437"/>
  <c r="W436"/>
  <c r="W435"/>
  <c r="W434"/>
  <c r="W433"/>
  <c r="W432"/>
  <c r="W431"/>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1"/>
  <c r="W370"/>
  <c r="W366"/>
  <c r="W362"/>
  <c r="W358"/>
  <c r="W357"/>
  <c r="W356"/>
  <c r="W355"/>
  <c r="W354"/>
  <c r="W353"/>
  <c r="W352"/>
  <c r="W351"/>
  <c r="W349"/>
  <c r="W348"/>
  <c r="W347"/>
  <c r="W346"/>
  <c r="W342"/>
  <c r="W341"/>
  <c r="W340"/>
  <c r="W339"/>
  <c r="W337"/>
  <c r="W336"/>
  <c r="W335"/>
  <c r="W334"/>
  <c r="W333"/>
  <c r="W332"/>
  <c r="W328"/>
  <c r="W327"/>
  <c r="W324"/>
  <c r="W323"/>
  <c r="W322"/>
  <c r="W321"/>
  <c r="W320"/>
  <c r="W319"/>
  <c r="W317"/>
  <c r="W316"/>
  <c r="W315"/>
  <c r="W314"/>
  <c r="W313"/>
  <c r="W312"/>
  <c r="W311"/>
  <c r="W310"/>
  <c r="W309"/>
  <c r="W308"/>
  <c r="W307"/>
  <c r="W306"/>
  <c r="W305"/>
  <c r="W304"/>
  <c r="W303"/>
  <c r="W302"/>
  <c r="W298"/>
  <c r="W297"/>
  <c r="W296"/>
  <c r="W295"/>
  <c r="W291"/>
  <c r="W288"/>
  <c r="W287"/>
  <c r="W286"/>
  <c r="W283"/>
  <c r="W282"/>
  <c r="W280"/>
  <c r="W278"/>
  <c r="W274"/>
  <c r="W271"/>
  <c r="W270"/>
  <c r="W267"/>
  <c r="W266"/>
  <c r="W265"/>
  <c r="W264"/>
  <c r="W263"/>
  <c r="W262"/>
  <c r="W258"/>
  <c r="W257"/>
  <c r="W253"/>
  <c r="W252"/>
  <c r="W251"/>
  <c r="W250"/>
  <c r="W249"/>
  <c r="W245"/>
  <c r="W244"/>
  <c r="W241"/>
  <c r="W239"/>
  <c r="W238"/>
  <c r="W237"/>
  <c r="W234"/>
  <c r="W233"/>
  <c r="W232"/>
  <c r="W231"/>
  <c r="W229"/>
  <c r="W228"/>
  <c r="W227"/>
  <c r="W226"/>
  <c r="W225"/>
  <c r="W224"/>
  <c r="W223"/>
  <c r="W222"/>
  <c r="W221"/>
  <c r="W220"/>
  <c r="W219"/>
  <c r="W218"/>
  <c r="W217"/>
  <c r="W216"/>
  <c r="W215"/>
  <c r="W213"/>
  <c r="W212"/>
  <c r="W211"/>
  <c r="W210"/>
  <c r="W209"/>
  <c r="W208"/>
  <c r="W207"/>
  <c r="W206"/>
  <c r="W205"/>
  <c r="W204"/>
  <c r="W203"/>
  <c r="W202"/>
  <c r="W201"/>
  <c r="W200"/>
  <c r="W199"/>
  <c r="W198"/>
  <c r="W197"/>
  <c r="W196"/>
  <c r="W195"/>
  <c r="W194"/>
  <c r="W193"/>
  <c r="W192"/>
  <c r="W191"/>
  <c r="W190"/>
  <c r="W189"/>
  <c r="W185"/>
  <c r="W182"/>
  <c r="W181"/>
  <c r="W179"/>
  <c r="W178"/>
  <c r="W177"/>
  <c r="W176"/>
  <c r="W175"/>
  <c r="W174"/>
  <c r="W173"/>
  <c r="W169"/>
  <c r="W166"/>
  <c r="W165"/>
  <c r="W164"/>
  <c r="W163"/>
  <c r="W162"/>
  <c r="W161"/>
  <c r="W159"/>
  <c r="W158"/>
  <c r="W157"/>
  <c r="W156"/>
  <c r="W154"/>
  <c r="W153"/>
  <c r="W152"/>
  <c r="W151"/>
  <c r="W150"/>
  <c r="W149"/>
  <c r="W148"/>
  <c r="W147"/>
  <c r="W146"/>
  <c r="W145"/>
  <c r="W141"/>
  <c r="W139"/>
  <c r="W138"/>
  <c r="W134"/>
  <c r="W131"/>
  <c r="W130"/>
  <c r="W129"/>
  <c r="W125"/>
  <c r="W122"/>
  <c r="W120"/>
  <c r="W119"/>
  <c r="W118"/>
  <c r="W117"/>
  <c r="W116"/>
  <c r="W115"/>
  <c r="W114"/>
  <c r="W113"/>
  <c r="W112"/>
  <c r="W111"/>
  <c r="W108"/>
  <c r="W107"/>
  <c r="W106"/>
  <c r="W105"/>
  <c r="W104"/>
  <c r="W103"/>
  <c r="W102"/>
  <c r="W101"/>
  <c r="W100"/>
  <c r="W99"/>
  <c r="W97"/>
  <c r="W96"/>
  <c r="W94"/>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P40"/>
  <c r="W39"/>
  <c r="W38"/>
  <c r="W37"/>
  <c r="W36"/>
  <c r="W35"/>
  <c r="W34"/>
  <c r="W33"/>
  <c r="W32"/>
  <c r="W31"/>
  <c r="W30"/>
  <c r="W26"/>
  <c r="W25"/>
  <c r="W22"/>
  <c r="W18"/>
  <c r="W17"/>
  <c r="W16"/>
  <c r="W12"/>
  <c r="W11"/>
  <c r="T485"/>
  <c r="E235" l="1"/>
  <c r="E481" l="1"/>
  <c r="E483"/>
  <c r="E482" s="1"/>
  <c r="E269"/>
  <c r="E480" l="1"/>
  <c r="E184"/>
  <c r="E183"/>
  <c r="E137"/>
  <c r="E21"/>
  <c r="E24"/>
  <c r="E23" s="1"/>
  <c r="E136"/>
  <c r="E168"/>
  <c r="E167"/>
  <c r="E95"/>
  <c r="E430"/>
  <c r="E466"/>
  <c r="E465" s="1"/>
  <c r="E284"/>
  <c r="E285"/>
  <c r="E273"/>
  <c r="E272" s="1"/>
  <c r="E268"/>
  <c r="E261"/>
  <c r="E260" s="1"/>
  <c r="E361"/>
  <c r="E360"/>
  <c r="E359"/>
  <c r="E124"/>
  <c r="E127"/>
  <c r="E128"/>
  <c r="E133"/>
  <c r="E132" s="1"/>
  <c r="E29"/>
  <c r="E279"/>
  <c r="E281"/>
  <c r="E289"/>
  <c r="E290"/>
  <c r="E123"/>
  <c r="E140"/>
  <c r="E135" s="1"/>
  <c r="E155"/>
  <c r="E160"/>
  <c r="E144"/>
  <c r="E180"/>
  <c r="E170" s="1"/>
  <c r="E172"/>
  <c r="E214"/>
  <c r="E230"/>
  <c r="E240"/>
  <c r="E236"/>
  <c r="E243"/>
  <c r="E242" s="1"/>
  <c r="E188"/>
  <c r="E248"/>
  <c r="E247" s="1"/>
  <c r="E246" s="1"/>
  <c r="E256"/>
  <c r="E255" s="1"/>
  <c r="E254" s="1"/>
  <c r="E277"/>
  <c r="E293"/>
  <c r="E294"/>
  <c r="E318"/>
  <c r="E300" s="1"/>
  <c r="E326"/>
  <c r="E325" s="1"/>
  <c r="E301"/>
  <c r="E338"/>
  <c r="E329" s="1"/>
  <c r="E331"/>
  <c r="E350"/>
  <c r="E343" s="1"/>
  <c r="E345"/>
  <c r="E365"/>
  <c r="E364" s="1"/>
  <c r="E363" s="1"/>
  <c r="E368"/>
  <c r="E369"/>
  <c r="E374"/>
  <c r="E478"/>
  <c r="E477" s="1"/>
  <c r="E468" s="1"/>
  <c r="E470"/>
  <c r="E469" s="1"/>
  <c r="E110"/>
  <c r="E121"/>
  <c r="E15"/>
  <c r="E14" s="1"/>
  <c r="E13" s="1"/>
  <c r="E10"/>
  <c r="E9"/>
  <c r="E8"/>
  <c r="E373" l="1"/>
  <c r="E142"/>
  <c r="E259"/>
  <c r="E275"/>
  <c r="E109"/>
  <c r="E98" s="1"/>
  <c r="E28" s="1"/>
  <c r="E330"/>
  <c r="E276"/>
  <c r="E372"/>
  <c r="E344"/>
  <c r="E292"/>
  <c r="E187"/>
  <c r="E171"/>
  <c r="E367"/>
  <c r="E143"/>
  <c r="E299"/>
  <c r="E186"/>
  <c r="E126"/>
  <c r="E27" l="1"/>
  <c r="E20" l="1"/>
  <c r="E19" s="1"/>
  <c r="E7" s="1"/>
</calcChain>
</file>

<file path=xl/sharedStrings.xml><?xml version="1.0" encoding="utf-8"?>
<sst xmlns="http://schemas.openxmlformats.org/spreadsheetml/2006/main" count="5367" uniqueCount="2045">
  <si>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</si>
  <si>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</si>
  <si>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</si>
  <si>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</si>
  <si>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</si>
  <si>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</si>
  <si>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</si>
  <si>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</si>
  <si>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</si>
  <si>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</si>
  <si>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</si>
  <si>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</si>
  <si>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</si>
  <si>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FIDEICOMISO PLAN DE PENSIONES</t>
  </si>
  <si>
    <t>PRIMA DE ANTIGÜEDAD</t>
  </si>
  <si>
    <t>GARANTIZAR EL CUMPLIMIENTO DE PAGO DEL CRÉDITO OTORGADO AL GOBIERNO DEL ESTADO DE MORELOS</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</si>
  <si>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</si>
  <si>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</si>
  <si>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</si>
  <si>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</si>
  <si>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</si>
  <si>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</si>
  <si>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</si>
  <si>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</si>
  <si>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</si>
  <si>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</si>
  <si>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</si>
  <si>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</si>
  <si>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</si>
  <si>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</si>
  <si>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</si>
  <si>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</si>
  <si>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</si>
  <si>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</si>
  <si>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</si>
  <si>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</si>
  <si>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</si>
  <si>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</si>
  <si>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</si>
  <si>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</si>
  <si>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</si>
  <si>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</si>
  <si>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</si>
  <si>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</si>
  <si>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</si>
  <si>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</si>
  <si>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</si>
  <si>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</si>
  <si>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</si>
  <si>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</si>
  <si>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</si>
  <si>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</si>
  <si>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</si>
  <si>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</si>
  <si>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</si>
  <si>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</si>
  <si>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</si>
  <si>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</si>
  <si>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</si>
  <si>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</si>
  <si>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</si>
  <si>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</si>
  <si>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</si>
  <si>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</si>
  <si>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</si>
  <si>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</si>
  <si>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</si>
  <si>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</si>
  <si>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</si>
  <si>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</si>
  <si>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</si>
  <si>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</si>
  <si>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</si>
  <si>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</si>
  <si>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</si>
  <si>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</si>
  <si>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</si>
  <si>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</si>
  <si>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</si>
  <si>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</si>
  <si>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</si>
  <si>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</si>
  <si>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</si>
  <si>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</si>
  <si>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</si>
  <si>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</si>
  <si>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</si>
  <si>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</si>
  <si>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</si>
  <si>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</si>
  <si>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</si>
  <si>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</si>
  <si>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</si>
  <si>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</si>
  <si>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</si>
  <si>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</si>
  <si>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</si>
  <si>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</si>
  <si>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</si>
  <si>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</si>
  <si>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</si>
  <si>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</si>
  <si>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</si>
  <si>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</si>
  <si>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</si>
  <si>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</si>
  <si>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</si>
  <si>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DE INVERSION Y ADMINISTRACION DEL TRAMO CARRETERO NIZUC-TULUM NO. 160265-7</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</si>
  <si>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</si>
  <si>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</si>
  <si>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</si>
  <si>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</si>
  <si>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</si>
  <si>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</si>
  <si>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</si>
  <si>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</si>
  <si>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</si>
  <si>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</si>
  <si>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</si>
  <si>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</si>
  <si>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</si>
  <si>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</si>
  <si>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</si>
  <si>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</si>
  <si>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</si>
  <si>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</si>
  <si>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</si>
  <si>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</si>
  <si>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</si>
  <si>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</si>
  <si>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</si>
  <si>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</si>
  <si>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</si>
  <si>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</si>
  <si>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</si>
  <si>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</si>
  <si>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</si>
  <si>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</si>
  <si>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</si>
  <si>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</si>
  <si>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</si>
  <si>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</si>
  <si>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</si>
  <si>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</si>
  <si>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</si>
  <si>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</si>
  <si>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</si>
  <si>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</si>
  <si>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</si>
  <si>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</si>
  <si>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</si>
  <si>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</si>
  <si>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</si>
  <si>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</si>
  <si>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</si>
  <si>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</si>
  <si>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</si>
  <si>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</si>
  <si>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</si>
  <si>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</si>
  <si>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</si>
  <si>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</si>
  <si>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</si>
  <si>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</si>
  <si>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</si>
  <si>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</si>
  <si>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</si>
  <si>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</si>
  <si>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</si>
  <si>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</si>
  <si>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</si>
  <si>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</si>
  <si>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INBURSA</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</si>
  <si>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</si>
  <si>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</si>
  <si>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</si>
  <si>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</si>
  <si>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</si>
  <si>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HAT</t>
  </si>
  <si>
    <t>FONDO DE CAPITALIZACIÓN E INVERSIÓN DEL SECTOR RURAL</t>
  </si>
  <si>
    <t>CONSEJO NACIONAL AGROPECUARIO, A. C.</t>
  </si>
  <si>
    <t>200706HAT01473</t>
  </si>
  <si>
    <t>FONDO DE INVERSIÓN DE CAPITAL EN AGRONEGOCIOS (FICA)</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</si>
  <si>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</si>
  <si>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</si>
  <si>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</si>
  <si>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</si>
  <si>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</si>
  <si>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</si>
  <si>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</si>
  <si>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</si>
  <si>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</si>
  <si>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</si>
  <si>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</si>
  <si>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</si>
  <si>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</si>
  <si>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</si>
  <si>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</si>
  <si>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</si>
  <si>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</si>
  <si>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</si>
  <si>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</si>
  <si>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</si>
  <si>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</si>
  <si>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</si>
  <si>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</si>
  <si>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</si>
  <si>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</si>
  <si>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</si>
  <si>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</si>
  <si>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</si>
  <si>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</si>
  <si>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</si>
  <si>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</si>
  <si>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</si>
  <si>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</si>
  <si>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</si>
  <si>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</si>
  <si>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</si>
  <si>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</si>
  <si>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</si>
  <si>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</si>
  <si>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</si>
  <si>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</si>
  <si>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</si>
  <si>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</si>
  <si>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</si>
  <si>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</si>
  <si>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</si>
  <si>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</si>
  <si>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</si>
  <si>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APOYAR LA REESTRUCTURACIÓN DE LOS SISTEMAS PÚBLICOS DE PENSIONES, PARA CONTRIBUIR A LA CONSOLIDACIÓN DE UN SISTEMA NACIONAL DE PENSIONES BASADO EN CUENTAS INDIVIDUALES, MÁS EQUITATIVO Y CON MAYOR COBERTURA.</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</si>
  <si>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</si>
  <si>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</si>
  <si>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</si>
  <si>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</si>
  <si>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</si>
  <si>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</si>
  <si>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</si>
  <si>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</si>
  <si>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</si>
  <si>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</si>
  <si>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</si>
  <si>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</si>
  <si>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</si>
  <si>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</si>
  <si>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</si>
  <si>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</si>
  <si>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</si>
  <si>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</si>
  <si>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</si>
  <si>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</si>
  <si>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</si>
  <si>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</si>
  <si>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</si>
  <si>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</si>
  <si>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</si>
  <si>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</si>
  <si>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</si>
  <si>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</si>
  <si>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</si>
  <si>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</si>
  <si>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</si>
  <si>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</si>
  <si>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</si>
  <si>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</si>
  <si>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</si>
  <si>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</si>
  <si>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</si>
  <si>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</si>
  <si>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</si>
  <si>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</si>
  <si>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</si>
  <si>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</si>
  <si>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</si>
  <si>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</si>
  <si>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</si>
  <si>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</si>
  <si>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</si>
  <si>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FIDEICOMISO PLAN DE PENSIONES Y JUBILACÌONES ESSA</t>
  </si>
  <si>
    <t>FIDEICOMISO FONDO DE AHORRO OBREROS DE ESSA</t>
  </si>
  <si>
    <t>FIDEICOMISO FONDO DE AHORRO EMPLEADOS DE ESSA</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</si>
  <si>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</si>
  <si>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</si>
  <si>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</si>
  <si>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</si>
  <si>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</si>
  <si>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</si>
  <si>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</si>
  <si>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</si>
  <si>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</si>
  <si>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</si>
  <si>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</si>
  <si>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</si>
  <si>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</si>
  <si>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</si>
  <si>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</si>
  <si>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</si>
  <si>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</si>
  <si>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</si>
  <si>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</si>
  <si>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</si>
  <si>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</si>
  <si>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</si>
  <si>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</si>
  <si>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</si>
  <si>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</si>
  <si>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</si>
  <si>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</si>
  <si>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</si>
  <si>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</si>
  <si>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</si>
  <si>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</si>
  <si>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</si>
  <si>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</si>
  <si>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</si>
  <si>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</si>
  <si>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</si>
  <si>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</si>
  <si>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</si>
  <si>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</si>
  <si>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</si>
  <si>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</si>
  <si>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</si>
  <si>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</si>
  <si>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</si>
  <si>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</si>
  <si>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</si>
  <si>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</si>
  <si>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</si>
  <si>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</si>
  <si>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</si>
  <si>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</si>
  <si>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</si>
  <si>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</si>
  <si>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</si>
  <si>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</si>
  <si>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</si>
  <si>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</si>
  <si>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</si>
  <si>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</si>
  <si>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</si>
  <si>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</si>
  <si>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</si>
  <si>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</si>
  <si>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</si>
  <si>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</si>
  <si>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</si>
  <si>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</si>
  <si>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</si>
  <si>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</si>
  <si>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</si>
  <si>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</si>
  <si>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</si>
  <si>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</si>
  <si>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</si>
  <si>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</si>
  <si>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</si>
  <si>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</si>
  <si>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</si>
  <si>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</si>
  <si>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</si>
  <si>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</si>
  <si>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</si>
  <si>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</si>
  <si>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</si>
  <si>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</si>
  <si>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</si>
  <si>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</si>
  <si>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</si>
  <si>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</si>
  <si>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</si>
  <si>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</si>
  <si>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</si>
  <si>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</si>
  <si>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</si>
  <si>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</si>
  <si>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</si>
  <si>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</si>
  <si>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</si>
  <si>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</si>
  <si>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</si>
  <si>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</si>
  <si>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</si>
  <si>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</si>
  <si>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</si>
  <si>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</si>
  <si>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</si>
  <si>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</si>
  <si>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</si>
  <si>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</si>
  <si>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</si>
  <si>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</si>
  <si>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</si>
  <si>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</si>
  <si>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</si>
  <si>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</si>
  <si>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</si>
  <si>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</si>
  <si>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</si>
  <si>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</si>
  <si>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</si>
  <si>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</si>
  <si>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</si>
  <si>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</si>
  <si>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</si>
  <si>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</si>
  <si>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</si>
  <si>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</si>
  <si>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</si>
  <si>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</si>
  <si>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</si>
  <si>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</si>
  <si>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</si>
  <si>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</si>
  <si>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</si>
  <si>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</si>
  <si>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</si>
  <si>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</si>
  <si>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</si>
  <si>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</si>
  <si>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</si>
  <si>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</si>
  <si>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</si>
  <si>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</si>
  <si>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</si>
  <si>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</si>
  <si>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</si>
  <si>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</si>
  <si>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</si>
  <si>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</si>
  <si>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</si>
  <si>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</si>
  <si>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</si>
  <si>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</si>
  <si>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</si>
  <si>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</si>
  <si>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</si>
  <si>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</si>
  <si>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</si>
  <si>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</si>
  <si>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</si>
  <si>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</si>
  <si>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</si>
  <si>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</si>
  <si>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</si>
  <si>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</si>
  <si>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</si>
  <si>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</si>
  <si>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</si>
  <si>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</si>
  <si>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</si>
  <si>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</si>
  <si>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</si>
  <si>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</si>
  <si>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</si>
  <si>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</si>
  <si>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</si>
  <si>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</si>
  <si>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</si>
  <si>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</si>
  <si>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</si>
  <si>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</si>
  <si>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</si>
  <si>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</si>
  <si>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</si>
  <si>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</si>
  <si>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</si>
  <si>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</si>
  <si>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</si>
  <si>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CONACYT Y EL GOBIERNO MUNICIPAL DE PUEBLA, PUEBLA.</t>
  </si>
  <si>
    <t>20073890X01471</t>
  </si>
  <si>
    <t>FONDO MIXTO CONACYT - GOBIERNO MUNICIPAL DE PUEBLA, PUEBLA.</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</si>
  <si>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</si>
  <si>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</si>
  <si>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</si>
  <si>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</si>
  <si>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</si>
  <si>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</si>
  <si>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</si>
  <si>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</si>
  <si>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</si>
  <si>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</si>
  <si>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</si>
  <si>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</si>
  <si>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</si>
  <si>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</si>
  <si>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</si>
  <si>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</si>
  <si>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</si>
  <si>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</si>
  <si>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</si>
  <si>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</si>
  <si>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</si>
  <si>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</si>
  <si>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</si>
  <si>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</si>
  <si>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</si>
  <si>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</si>
  <si>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</si>
  <si>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</si>
  <si>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</si>
  <si>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</si>
  <si>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</si>
  <si>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</si>
  <si>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</si>
  <si>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</si>
  <si>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</si>
  <si>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</si>
  <si>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</si>
  <si>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</si>
  <si>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</si>
  <si>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</si>
  <si>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</si>
  <si>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</si>
  <si>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</si>
  <si>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</si>
  <si>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</si>
  <si>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</si>
  <si>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</si>
  <si>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</si>
  <si>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</si>
  <si>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</si>
  <si>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</si>
  <si>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</si>
  <si>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</si>
  <si>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</si>
  <si>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</si>
  <si>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</si>
  <si>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</si>
  <si>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</si>
  <si>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</si>
  <si>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</si>
  <si>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</si>
  <si>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</si>
  <si>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</si>
  <si>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</si>
  <si>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</si>
  <si>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</si>
  <si>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</si>
  <si>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</si>
  <si>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</si>
  <si>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</si>
  <si>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</si>
  <si>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</si>
  <si>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</si>
  <si>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</si>
  <si>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</si>
  <si>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</si>
  <si>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</si>
  <si>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</si>
  <si>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</si>
  <si>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</si>
  <si>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</si>
  <si>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</si>
  <si>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</si>
  <si>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</si>
  <si>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</si>
  <si>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</si>
  <si>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</si>
  <si>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</si>
  <si>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</si>
  <si>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</si>
  <si>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</si>
  <si>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</si>
  <si>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</si>
  <si>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</si>
  <si>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</si>
  <si>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</si>
  <si>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</si>
  <si>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</si>
  <si>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</si>
  <si>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</si>
  <si>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</si>
  <si>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</si>
  <si>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</si>
  <si>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</si>
  <si>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</si>
  <si>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</si>
  <si>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</si>
  <si>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</si>
  <si>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</si>
  <si>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</si>
  <si>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</si>
  <si>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</si>
  <si>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</si>
  <si>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</si>
  <si>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</si>
  <si>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</si>
  <si>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</si>
  <si>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</si>
  <si>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</si>
  <si>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</si>
  <si>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</si>
  <si>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</si>
  <si>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</si>
  <si>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</si>
  <si>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</si>
  <si>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</si>
  <si>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</si>
  <si>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</si>
  <si>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</si>
  <si>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</si>
  <si>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</si>
  <si>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</si>
  <si>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</si>
  <si>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</si>
  <si>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</si>
  <si>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</si>
  <si>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</si>
  <si>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</si>
  <si>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</si>
  <si>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</si>
  <si>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</si>
  <si>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</si>
  <si>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</si>
  <si>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</si>
  <si>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</si>
  <si>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</si>
  <si>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</si>
  <si>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</si>
  <si>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</si>
  <si>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</si>
  <si>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</si>
  <si>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</si>
  <si>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</si>
  <si>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</si>
  <si>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</si>
  <si>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</si>
  <si>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</si>
  <si>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</si>
  <si>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</si>
  <si>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</si>
  <si>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</si>
  <si>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</si>
  <si>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</si>
  <si>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</si>
  <si>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</si>
  <si>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</si>
  <si>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</si>
  <si>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</si>
  <si>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</si>
  <si>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</si>
  <si>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</si>
  <si>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</si>
  <si>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</si>
  <si>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</si>
  <si>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</si>
  <si>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</si>
  <si>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</si>
  <si>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</si>
  <si>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</si>
  <si>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</si>
  <si>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</si>
  <si>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</si>
  <si>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</si>
  <si>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</si>
  <si>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</si>
  <si>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</si>
  <si>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</si>
  <si>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</si>
  <si>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</si>
  <si>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</si>
  <si>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</si>
  <si>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</si>
  <si>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</si>
  <si>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</si>
  <si>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</si>
  <si>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</si>
  <si>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</si>
  <si>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TRIBUNAL FEDERAL DE JUSTICIA FISCAL Y ADMINISTRATIVA CON SEDE EN EL DISTRITO FEDERAL</t>
  </si>
  <si>
    <t>CONTRATO DE COMISION MERCANTIL FONDO INGRESOS EXCEDENTES (FIEX)</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</si>
  <si>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</si>
  <si>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</si>
  <si>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</si>
  <si>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</si>
  <si>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</si>
  <si>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</si>
  <si>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</si>
  <si>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</si>
  <si>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</si>
  <si>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</si>
  <si>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</si>
  <si>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</si>
  <si>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</si>
  <si>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</si>
  <si>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</si>
  <si>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</si>
  <si>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</si>
  <si>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</si>
  <si>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</si>
  <si>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</si>
  <si>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</si>
  <si>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</si>
  <si>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</si>
  <si>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</si>
  <si>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</si>
  <si>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</si>
  <si>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</si>
  <si>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</si>
  <si>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</si>
  <si>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</si>
  <si>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</si>
  <si>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</si>
  <si>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</si>
  <si>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</si>
  <si>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</si>
  <si>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</si>
  <si>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</si>
  <si>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</si>
  <si>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</si>
  <si>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</si>
  <si>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</si>
  <si>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</si>
  <si>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</si>
  <si>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</si>
  <si>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</si>
  <si>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</si>
  <si>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</si>
  <si>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</si>
  <si>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</si>
  <si>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</si>
  <si>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</si>
  <si>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</si>
  <si>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</si>
  <si>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</si>
  <si>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</si>
  <si>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</si>
  <si>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</si>
  <si>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</si>
  <si>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</si>
  <si>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</si>
  <si>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</si>
  <si>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</si>
  <si>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</si>
  <si>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</si>
  <si>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</si>
  <si>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</si>
  <si>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</si>
  <si>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</si>
  <si>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</si>
  <si>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</si>
  <si>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</si>
  <si>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</si>
  <si>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</si>
  <si>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</si>
  <si>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</si>
  <si>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</si>
  <si>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</si>
  <si>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</si>
  <si>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</si>
  <si>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</si>
  <si>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</si>
  <si>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</si>
  <si>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</si>
  <si>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</si>
  <si>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</si>
  <si>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</si>
  <si>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</si>
  <si>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</si>
  <si>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</si>
  <si>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</si>
  <si>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</si>
  <si>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</si>
  <si>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</si>
  <si>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</si>
  <si>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</si>
  <si>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</si>
  <si>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</si>
  <si>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</si>
  <si>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</si>
  <si>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</si>
  <si>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</si>
  <si>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</si>
  <si>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</si>
  <si>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</si>
  <si>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</si>
  <si>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</si>
  <si>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</si>
  <si>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</si>
  <si>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</si>
  <si>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</si>
  <si>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</si>
  <si>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</si>
  <si>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</si>
  <si>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</si>
  <si>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</si>
  <si>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</si>
  <si>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</si>
  <si>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</si>
  <si>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</si>
  <si>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</si>
  <si>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</si>
  <si>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</si>
  <si>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</si>
  <si>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</si>
  <si>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</si>
  <si>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</si>
  <si>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</si>
  <si>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</si>
  <si>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</si>
  <si>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</si>
  <si>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</si>
  <si>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</si>
  <si>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</si>
  <si>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</si>
  <si>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</si>
  <si>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</si>
  <si>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</si>
  <si>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</si>
  <si>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</si>
  <si>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</si>
  <si>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</si>
  <si>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</si>
  <si>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</si>
  <si>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</si>
  <si>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</si>
  <si>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</si>
  <si>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</si>
  <si>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</si>
  <si>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</si>
  <si>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</si>
  <si>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</si>
  <si>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</si>
  <si>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</si>
  <si>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</si>
  <si>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</si>
  <si>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</si>
  <si>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</si>
  <si>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</si>
  <si>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</si>
  <si>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</si>
  <si>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</si>
  <si>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</si>
  <si>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</si>
  <si>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</si>
  <si>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</si>
  <si>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</si>
  <si>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</si>
  <si>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</si>
  <si>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</si>
  <si>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</si>
  <si>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</si>
  <si>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</si>
  <si>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</si>
  <si>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</si>
  <si>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</si>
  <si>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</si>
  <si>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</si>
  <si>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</si>
  <si>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</si>
  <si>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</si>
  <si>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</si>
  <si>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</si>
  <si>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</si>
  <si>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</si>
  <si>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</si>
  <si>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</si>
  <si>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</si>
  <si>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</si>
  <si>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</si>
  <si>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</si>
  <si>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</si>
  <si>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</si>
  <si>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</si>
  <si>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</si>
  <si>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</si>
  <si>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</si>
  <si>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</si>
  <si>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</si>
  <si>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</si>
  <si>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</si>
  <si>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</si>
  <si>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</si>
  <si>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</si>
  <si>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</si>
  <si>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</si>
  <si>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</si>
  <si>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</si>
  <si>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</si>
  <si>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</si>
  <si>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</si>
  <si>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</si>
  <si>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</si>
  <si>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</si>
  <si>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</si>
  <si>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</si>
  <si>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</si>
  <si>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</si>
  <si>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</si>
  <si>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</si>
  <si>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</si>
  <si>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</si>
  <si>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</si>
  <si>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</si>
  <si>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</si>
  <si>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</si>
  <si>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</si>
  <si>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</si>
  <si>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</si>
  <si>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</si>
  <si>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</si>
  <si>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</si>
  <si>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</si>
  <si>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</si>
  <si>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</si>
  <si>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</si>
  <si>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</si>
  <si>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</si>
  <si>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</si>
  <si>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</si>
  <si>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</si>
  <si>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</si>
  <si>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</si>
  <si>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</si>
  <si>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</si>
  <si>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</si>
  <si>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</si>
  <si>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</si>
  <si>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</si>
  <si>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</si>
  <si>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</si>
  <si>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</si>
  <si>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</si>
  <si>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</si>
  <si>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</si>
  <si>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</si>
  <si>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</si>
  <si>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</si>
  <si>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</si>
  <si>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</si>
  <si>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</si>
  <si>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</si>
  <si>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</si>
  <si>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</si>
  <si>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</si>
  <si>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</si>
  <si>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</si>
  <si>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</si>
  <si>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</si>
  <si>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</si>
  <si>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</si>
  <si>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</si>
  <si>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</si>
  <si>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</si>
  <si>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</si>
  <si>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</si>
  <si>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</si>
  <si>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</si>
  <si>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</si>
  <si>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</si>
  <si>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</si>
  <si>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</si>
  <si>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</si>
  <si>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</si>
  <si>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</si>
  <si>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</si>
  <si>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</si>
  <si>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</si>
  <si>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</si>
  <si>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</si>
  <si>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</si>
  <si>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</si>
  <si>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</si>
  <si>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</si>
  <si>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</si>
  <si>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</si>
  <si>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</si>
  <si>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</si>
  <si>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</si>
  <si>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</si>
  <si>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</si>
  <si>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</si>
  <si>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</si>
  <si>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</si>
  <si>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</si>
  <si>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</si>
  <si>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</si>
  <si>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</si>
  <si>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</si>
  <si>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</si>
  <si>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</si>
  <si>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</si>
  <si>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</si>
  <si>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</si>
  <si>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</si>
  <si>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</si>
  <si>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</si>
  <si>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</si>
  <si>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</si>
  <si>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</si>
  <si>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</si>
  <si>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</si>
  <si>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</si>
  <si>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</si>
  <si>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</si>
  <si>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</si>
  <si>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9ZW</t>
  </si>
  <si>
    <t>REALIZAR LOS ACTOS NECESARIOS PARA LA LIQUIDACIÓN DE LA MÉX.- TEX DEVELOPMENT CORP. POR LA IMPRODUCTIVIDAD DE LA EMPRESA</t>
  </si>
  <si>
    <t>20073890Y01468</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</si>
  <si>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</si>
  <si>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</si>
  <si>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</si>
  <si>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</si>
  <si>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</si>
  <si>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</si>
  <si>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</si>
  <si>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</si>
  <si>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</si>
  <si>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</si>
  <si>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</si>
  <si>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</si>
  <si>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</si>
  <si>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</si>
  <si>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</si>
  <si>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</si>
  <si>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</si>
  <si>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</si>
  <si>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</si>
  <si>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</si>
  <si>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</si>
  <si>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</si>
  <si>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</si>
  <si>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</si>
  <si>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</si>
  <si>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</si>
  <si>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</si>
  <si>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</si>
  <si>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</si>
  <si>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</si>
  <si>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</si>
  <si>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</si>
  <si>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</si>
  <si>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</si>
  <si>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</si>
  <si>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</si>
  <si>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</si>
  <si>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</si>
  <si>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</si>
  <si>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</si>
  <si>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</si>
  <si>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</si>
  <si>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</si>
  <si>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</si>
  <si>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</si>
  <si>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</si>
  <si>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</si>
  <si>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</si>
  <si>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</si>
  <si>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</si>
  <si>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</si>
  <si>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</si>
  <si>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</si>
  <si>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</si>
  <si>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</si>
  <si>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</si>
  <si>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</si>
  <si>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</si>
  <si>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</si>
  <si>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</si>
  <si>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</si>
  <si>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</si>
  <si>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</si>
  <si>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</si>
  <si>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</si>
  <si>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</si>
  <si>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</si>
  <si>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</si>
  <si>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</si>
  <si>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</si>
  <si>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</si>
  <si>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</si>
  <si>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</si>
  <si>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</si>
  <si>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</si>
  <si>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</si>
  <si>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</si>
  <si>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</si>
  <si>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</si>
  <si>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</si>
  <si>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</si>
  <si>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</si>
  <si>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</si>
  <si>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</si>
  <si>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</si>
  <si>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</si>
  <si>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</si>
  <si>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</si>
  <si>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</si>
  <si>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</si>
  <si>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</si>
  <si>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</si>
  <si>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</si>
  <si>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</si>
  <si>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</si>
  <si>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</si>
  <si>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</si>
  <si>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</si>
  <si>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</si>
  <si>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</si>
  <si>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</si>
  <si>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</si>
  <si>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</si>
  <si>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</si>
  <si>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</si>
  <si>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</si>
  <si>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</si>
  <si>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</si>
  <si>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</si>
  <si>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</si>
  <si>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</si>
  <si>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</si>
  <si>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</si>
  <si>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</si>
  <si>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</si>
  <si>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</si>
  <si>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</si>
  <si>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200506HIU01397</t>
  </si>
  <si>
    <t>700006HIU368</t>
  </si>
  <si>
    <t>HJO</t>
  </si>
  <si>
    <t>BANCO DEL AHORRO NACIONAL Y SERVICIOS FINANCIEROS, S.N.C.</t>
  </si>
  <si>
    <t>200306HJO01320</t>
  </si>
  <si>
    <t>200306HJO01321</t>
  </si>
  <si>
    <t>FONDO DE APOYO AL PROGRAMA INTERSECTORIAL DE EDUCACIÓN SALUDABLE</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</si>
  <si>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</si>
  <si>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</si>
  <si>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</si>
  <si>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</si>
  <si>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</si>
  <si>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</si>
  <si>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</si>
  <si>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</si>
  <si>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</si>
  <si>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</si>
  <si>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</si>
  <si>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</si>
  <si>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</si>
  <si>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</si>
  <si>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</si>
  <si>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</si>
  <si>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</si>
  <si>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</si>
  <si>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</si>
  <si>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</si>
  <si>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</si>
  <si>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</si>
  <si>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</si>
  <si>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</si>
  <si>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SERVICIO DE ADMINISTRACION Y ENAJENACION DE BIENES (SAE)</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</si>
  <si>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</si>
  <si>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</si>
  <si>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</si>
  <si>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</si>
  <si>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</si>
  <si>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</si>
  <si>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</si>
  <si>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</si>
  <si>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</si>
  <si>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</si>
  <si>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</si>
  <si>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</si>
  <si>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</si>
  <si>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</si>
  <si>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</si>
  <si>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</si>
  <si>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</si>
  <si>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</si>
  <si>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</si>
  <si>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</si>
  <si>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</si>
  <si>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</si>
  <si>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</si>
  <si>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</si>
  <si>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</si>
  <si>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</si>
  <si>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GARANTIZAR LA PRIMA DE ANTIGUEDAD DE LOS TRABAJADORES.
CUMPLIMIENTO DE LA MISIÓN:
GARANTIZAR LA PRIMA DE ANTIGUEDAD DE LOS TRABAJADORES.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</si>
  <si>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</si>
  <si>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</si>
  <si>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</si>
  <si>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</si>
  <si>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</si>
  <si>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</si>
  <si>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</si>
  <si>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</si>
  <si>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</si>
  <si>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</si>
  <si>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</si>
  <si>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</si>
  <si>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</si>
  <si>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MANDATO FICAH</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</si>
  <si>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</si>
  <si>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</si>
  <si>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MANDATO DE ADMINISTRACION PARA RECOMPENSAS DE LA PROCURADURIA GENERAL DE LA REPUBLICA</t>
  </si>
  <si>
    <t>DIRECCIÓN GENERAL DE INVESTIGACIÓN, DESARROLLO TECNOLÓGICO Y MEDIO AMBIENTE</t>
  </si>
  <si>
    <t>FONDO PARA LA TRANSICION ENERGETICA Y EL APROVECHAMIENTO SUSTENTABLE DE LA ENERGIA</t>
  </si>
  <si>
    <t>DIRECCIÓN GENERAL DE COOPERACIÓN TÉCNICA Y CIENTÍFICA</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</si>
  <si>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</si>
  <si>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</si>
  <si>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</si>
  <si>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</si>
  <si>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</si>
  <si>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</si>
  <si>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</si>
  <si>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</si>
  <si>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</si>
  <si>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</si>
  <si>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SECRETARÍA</t>
  </si>
  <si>
    <t>F00</t>
  </si>
  <si>
    <t>COMISIÓN NACIONAL DE ÁREAS NATURALES PROTEGIDAS</t>
  </si>
  <si>
    <t>SUBSECRETARÍA DE INNOVACIÓN Y CALIDAD (OFICIALÍA MAYOR)</t>
  </si>
  <si>
    <t>FIDEICOMISO ANGELES VERDES</t>
  </si>
  <si>
    <t>DESTINO: GARANTIZAR LAS PRIMAS DE ANTIGUEDAD DE LOS TRABAJADORES.
CUMPLIMIENTO DE LA MISIÓN:
GARANTIZAR LAS PRIMAS DE ANTIGUEDAD DE LOS TRABAJADORES.</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</si>
  <si>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</si>
  <si>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</si>
  <si>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</si>
  <si>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</si>
  <si>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</si>
  <si>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20083890X01487</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</si>
  <si>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</si>
  <si>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APORTACIÓN INICIAL:   MONTO: $5,000,000.00   FECHA: 26/12/2007
OBSERVACIONES: ESTE FIDEICOMISO FUE REGISTRADO EN EL PASH EL 12 DE DICIEMBRE DE 2007, DE ACUERDO A LAS AUTORIZACIONES DE LAS INSTANCIAS CORRESPONDIENTES.</t>
  </si>
  <si>
    <t>FONDO DE PAVIMENTACIÓN A MUNICIPIOS (FOPAM)</t>
  </si>
  <si>
    <t>FORTALECER EL DESARROLLO Y LA INVERSIÓN EN INFRAESTRUCTURA URBANA QUE PERMITA APOYAR LA REACTIVACIÓN ECON. EN DISTINTAS REGIONES DEL PAÍS OTORGANDO: A) APOYOS ECON. DIRECTOS QUE APRUEBE EL COM.TÉC. PARA EL PAGO TOTAL O PARCIAL DE LAS OBRAS DE PAVIMENTACIÓN QUE CONTRATEN LOS MUN., O EL D.F. TRATÁNDOSE DE LAS DEMARCACIONES TERRIT., O B) APOYOS ECONÓMICOS QUE SEAN AUT. POR EL COM. TÉC., PARA QUE EN NOMBRE Y REPRESENTACIÓN DE LOS MUN., O EL DF TRATÁNDOSE DE LAS DEMARCACIONES TERRIT., ADQUIERA BONOS CUPÓN CERO CON PAGO AL VENCIMIENTO, QUE CUBRAN EL PAGO DEL PRINCIPAL DE LOS CRÉDITOS QUE LES SEAN OTORGADOS MISMOS QUE DEBERÁN CONSIDERAR EL PAGO DEL PRINCIPAL AL VENCIMIENTO DE DICHO BONO. ESTOS CRÉDITOS TENDRÁN COMO DESTINO OBRAS DE PAVIMENTACIÓN, EN LA INTELIGENCIA DE QUE DICHOS BONOS DEBERÁN SER EMITIDOS POR UNA INST. DE CRÉDITO QUE CUENTE CON UNA CALIFICACIÓN CREDITICIA DE DOS AGENCIAS CALIFICADORAS AUTORIZADAS POR LA CNBV EN MONEDA NACIONAL AL MOMENTO DE DICHA EMISIÓN, NO MENOR A AAA.</t>
  </si>
  <si>
    <t>PROPORCIONAR APOYO A LA FIDEICOMITENTE, TENDIENTE AL FORTALECIMIENTO DE SU CAPITAL , SEGÚN LO ESTABLECIDO EN EL ARTICULO 55 BIS DE LA LEY DE INSTITUCIONES DE CRÉDITO.</t>
  </si>
  <si>
    <t>INCUBADORA AGROINDUSTRIAL, S. A. DE C.V.</t>
  </si>
  <si>
    <t>201006HAT01535</t>
  </si>
  <si>
    <t>FONDO DE INVERSIÓN DE CAPITAL EN AGRONEGOCIOS ACTIVA (FICA ACTIVA)</t>
  </si>
  <si>
    <t>LA CREACIÓN DE UN PATRIMONIO AUTÓNOMO QUE PERMITA AL FIDEICOMITENTE INICIAL Y A LOS FIDEICOMITENTES ADHERENTES LA INTEGRACIÓN DE UN FONDO CON RECURSOS PRIVADOS, FEDERALES Y ESTATALES QUE SERÁ DESTINADO A LA PROMOCIÓN DE LA INVERSIÓN DE CAPITAL DE RIESGO EN EL PARQUE AGROINDUSTRIAL ACTIVA, EN EL ESTADO DE QUERETARO, ASÍ COMO EN AQUELLOS ESTADOS EN LOS QUE SE AUTORICE COMPROMETER RECURSOS PARA EL FOMENTO, DESARROLLO Y CONSOLIDACIÓN DE EMPRESAS DEL SECTOR RURAL, AGROINDUSTRIAL Y DE AGRONEGOCIOS, SEA PARA PARTICIPAR EN LA CONSTITUCIÓN DE EMPRESAS, O BIEN SEAN EMPRESAS DE RECIENTE CREACIÓN Y/O DE TIEMPO EN OPERACIÓN, QUE APROVECHEN LAS VENTAJAS COMPARATIVAS DE LOS ESTADOS Y QUE CUENTEN CON POTENCIAL DE CRECIMIENTO, NO LISTADAS EN BOLSA AL MOMENTO DE LA INVERSIÓN, RENTABLES Y GENERADORAS DE EMPLEOS PERMANENTES</t>
  </si>
  <si>
    <t>MIFEL</t>
  </si>
  <si>
    <t>- EL DESARROLLO DE PROYECTOS DE INVESTIGACIÓN, PROTECCIÓN, CONSERVACIÓN, RESTAURACIÓN, PRESERVACIÓN Y DIFUSIÓN EN LAS MATERIAS DE ANTROPOLOGÍA, ARQUEOLOGÍA E HISTORIA, Y - EL DESARROLLO DE PROYECTOS DE INVESTIGACIÓN, PROTECCIÓN, CONSERVACIÓN, RESTAURACIÓN, PRESERVACIÓN Y DIFUSIÓN DEL PATRIMONIO SUMERGIDO, TANTO EN AGUAS INTERIORES DE LOS ESTADOS UNIDOS MEXICANOS, COMO EN EL MAR TERRITORIAL Y LA ZONA ECONÓMICA EXCLUSIVA.</t>
  </si>
  <si>
    <t>201011L6I01525</t>
  </si>
  <si>
    <t>FIDEICOMISO DE ADMINISTRACION E INVERSION PARA EL DESARROLLO Y FOMENTO DEL DEPORTE EN EL ESTADO DE PUEBLA</t>
  </si>
  <si>
    <t>APOYAR LA ORGANIZACIÓN, OPERACIÓN (ALIMENTACIÓN, HOSPEDAJE Y TRANSPORTACIÓN), INFRAESTRUCTURA Y EQUIPO DEPORTIVO PARA LOS II JUEGOS DEPORTIVOS ESCOLARES CENTROAMERICANOS Y DEL CARIBE 2009.</t>
  </si>
  <si>
    <t>201011L6I01526</t>
  </si>
  <si>
    <t>FIDEICOMISO PARA LA INFRAESTRUCTURA DEPORTIVA</t>
  </si>
  <si>
    <t>APOYAR LA CONSTRUCCIÓN Y EQUIPAMIENTO DE INFRAESTRUCTURA DEPORTIVA DIRIGIDA A LA POBLACIÓN DEL ESTADO DE GUANAJUATO Y, EN ESPECÍFICO, A LAS PERSONAS CON ALGÚN TIPO DE DISCAPACIDAD.</t>
  </si>
  <si>
    <t>201011L6I01527</t>
  </si>
  <si>
    <t>FIDEICOMISO DE INVERSION Y ADMINISTRACION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</si>
  <si>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HIDALGO,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</si>
  <si>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201011L6I01528</t>
  </si>
  <si>
    <t>FIDEICOMISO PARA LA INFRAESTRUCTURA DEPORTIVA (FINDEPO)</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</si>
  <si>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SINALOA,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</si>
  <si>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BAJA CALIFORNIA</t>
  </si>
  <si>
    <t>201011L6I01531</t>
  </si>
  <si>
    <t>FIDEICOMISO REVOCABLE DE INVERSION Y ADMINISTRACION</t>
  </si>
  <si>
    <t>FORTALECER Y DESARROLLAR UNA ESTRUCTURA DE PLANEACIÒN Y PARTICIPACIÒN ORGANIZADA EN MATERIA DE CULTURA FÌSICA Y DEPORTE; DESARROLLAR INFRAESTRUCTURA Y EQUIPAMIENTO RELACIONADO CON LA CULTURA FÌSICA Y EL DEPORTE Y TODAS AQUELLAS ACCIONES INHERENTES A DICHO RUBRO QUE SEAN AUTORIZADOS POR EL COMITÈ TÈCNICO; REALIZAR ACTIVIDADES PARA LA FORMACIÒN DE UNA CULTURA FÌSICA QUE PERMITA EL ACCESO MASIVO DE LA POBLACIÒN A LA PRÀCTICA SISTEMÀTICA DE ACTIVIDADES FÌSICAS, RECREATIVAS Y DEPORTIVAS; APOYAR DE MANERA INTEGRAL EL DESARROLLO DEL DEPORTE QUE FOMENTE UNA ESTRUCTURA DE PLANEACIÒN Y PARTICIPACIÒN MASIVA ORGANIZADA ENTRE LA POBLACIÒN.</t>
  </si>
  <si>
    <t>PROGRAMA DE TECNOLOGÍAS EDUCATIVAS Y DE LA INFORMACIÓN PARA MAESTROS DE EDUCACIÓN BÁSICA</t>
  </si>
  <si>
    <t>OTORGAR POR ÚNICA VEZ EN PROPIEDAD Y SIN COSTO ALGUNO, UN EQUIPO DE CÓMPUTO, PARA TODOS LOS MIEMBROS DEL PERSONAL DOCENTE CON PLAZA DE BASE EN ACTIVO, AL SERVICIO DE LA EDUCACIÓN BÁSICA, AFILIADOS AL SINDICATO NACIONAL DE TRABAJADORES DE LA EDUCACIÓN Y ADSCRITOS A LA ADMNISTRACIÓN FEDERAL DE SERVICIOS EDUCATIVOS EN EL DISTRITO FEDERAL.</t>
  </si>
  <si>
    <t>DR. JOSÉ A. SARUKHAN KERMES, DR. JORGE SOBERON MAINERO, M EN Z. JORGE LLORENTE BOUSQUETS.</t>
  </si>
  <si>
    <t>91W</t>
  </si>
  <si>
    <t>INSTITUTO POTOSINO DE INVESTIGACIÓN CIENTÍFICA Y TECNOLÓGICA, A.C.</t>
  </si>
  <si>
    <t>20103891W01534</t>
  </si>
  <si>
    <t>FONDO DE INVESTIGACIÓN CIENTÍFICA Y DESARROLLO TECNOLÓGICO DEL INSTITUTO POTOSINO DE INVESTIGACIÓN CIENTÍFICA Y TECNOLÓGICA IPICYT, A.C.</t>
  </si>
  <si>
    <t>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t>
  </si>
  <si>
    <t>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</si>
  <si>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201011L6I01529</t>
  </si>
  <si>
    <t>GOBIERNO DEL ESTADO DE MEXICO</t>
  </si>
  <si>
    <t>201011L6I01530</t>
  </si>
  <si>
    <t>FOMENTAR LA ESTRUCTURA DE PLANEACIÓN Y PARTICIPACIÓN ORGANIZADA EN MATERIA DE DEPORTE Y CULTURA FÍSICA EN EL ESTADO DE MÉXICO.</t>
  </si>
  <si>
    <t>201011L6I01532</t>
  </si>
  <si>
    <t>FIDEICOMISO DE INVERSIÓN Y ADMINISTRACIÓN DENOMINADO "WORLD CUP IN SHOTGUN ACAPULCO 2010"</t>
  </si>
  <si>
    <t>EL FIDEICOMISO TENDRÁ COMO FIN PRIMORDIAL LA ADMINISTRACIÓN DE LOS RECURSOS QUE DESTINA EL FIDEICOMITENTE CON EL OBJETO DE ADQUIRIR MATERIAL DEPORTIVO PARA EL EVENTO DENOMINADO "WORLD CUP IN SHOTGUN ACAPULCO 2010".</t>
  </si>
  <si>
    <t>UNIDAD DE RELACIONES ECONÓMICAS Y COOPERACIÓN INTERNACIONAL</t>
  </si>
  <si>
    <t>CONTRATO DE MANDATO</t>
  </si>
  <si>
    <t>CONTRIBUIR AL FORTALECIMIENTO INSTITUCIONAL DE HAITI Y ATENDER NECESIDADES DE POBLACIÓN EN VIRTUD DEL TERREMOTO DEL 12 DE ENERO DE 2010.</t>
  </si>
  <si>
    <t>201006HIU01536</t>
  </si>
  <si>
    <t>FIDEICOMISO ATISBOS</t>
  </si>
  <si>
    <t>ADMINISTRACIÓN DE LOS RECURSOS FIDEICOMITIDOS PARA QUE SE LLEVEN A CABO LOS ACTOS NECESARIOS PARA REGULARIZAR LA SOCIEDAD DENOMINADA EDITORIAL ATISBOS, S.A., Y TRANSMITIR SU PATRIMONIO A LA FIDEICOMITENTE O A LA PERSONA QUE EL COMITÉ TÉCNICO LE INDIQUE.</t>
  </si>
  <si>
    <t>FONDO DE APOYO PARA LA REESTRUCTURA DE PENSIONES (FARP)</t>
  </si>
  <si>
    <t>FIDEICOMISO PARA BECAS Y APOYOS DEPORTIVOS "CHELITO ZAMORA"</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</si>
  <si>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DURANGO,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</si>
  <si>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FONDO DE FOMENTO DEPORTIVO DEL ESTADO DE MEXICO</t>
  </si>
  <si>
    <t>201011L6I01539</t>
  </si>
  <si>
    <t>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</si>
  <si>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GOBIERNO DEL ESTADO DE VERACRUZ DE IGNACIO DE LA LLAVE</t>
  </si>
  <si>
    <t>201011L6I01540</t>
  </si>
  <si>
    <t>FIDEICOMISO PÚBLICO DE ADMINISTRACIÓN E INVERSIÓN PARA EL DESARROLLO DE LA INFRAESTRUCTURA Y EQUIPAMIENTO DEPORTIVO EN EL ESTADO DE VERACRUZ DE IGNACIO DE LA LLAVE PARA LOS JUEGOS DEPORTIVOS CENTROAMERICANOS Y DEL CARIBE VERACRUZ 2014</t>
  </si>
  <si>
    <t>APLICAR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 REALIZAR TODO TIPO DE EVENTOS DEPORTIVOS. DESTINAR A LAS OBRAS PROPUESTAS POR EL COMITÉ TÉCNICO DEL FIDEICOMISO. ASEGURAR QUE LOS FONDOS Y RECURSOS QUE CONFORMAN EL PATRIMONIO FIDEICOMITIDO SÓLO SE UTILICEN PARA LA CONSTRUCCIÓN, REMODELACIÓN, FORTALECIMIENTO, OPERACIÓN, MEJORAS, EQUIPAMIENTO, ADQUISICIONES, APLICACIONES DE LA INFRAESTRUCTURA DEPORTIVA EN LA ENTIDAD PARA LA REALIZACIÓN DE LOS JUEGOS DEPORTIVOS CENTROAMERICANOS Y DEL CARIBE VERACRUZ 2014 Y PARACENTROAMERICANOS. ADMINISTRAR Y ORGANIZAR LA REALIZACIÓN DE LOS JUEGOS DEPORTIVOS CENTROAMERICANOS Y LOS PARACENTROAMERICANOS.</t>
  </si>
  <si>
    <t>201050GYR01537</t>
  </si>
  <si>
    <t>FONDO PARA AYUDAS EXTRAORDINARIAS CON MOTIVO DEL INCENDIO DE LA GUARDERÍA ABC</t>
  </si>
  <si>
    <t>DE CONFORMIDAD CON LA CLÁUSULA TERCERA, DEL CONTRATO DE FIDEICOMISO PÚBLICO IRREVOCABLE PARA LA CONSTITUCIÓN Y ADMINISTRACIÓN E INVERSIÓN DE LOS RECUSOS QUE SE APORTAN PARA EL DENOMINADO “FONDO PARA AYUDAS EXTRAORDINARIAS CON MOTIVO DEL INCENDIO DE LA GUARDERÍA ABC”, LOS FINES DEL FIDEICOMISO SON: 1.- EL FIDUCIARIO RECIBA Y ADMINISTRE LOS RECURSOS APORTADOS POR “EL FIDEICOMITENTE”. 2.- EL FIDUCIARIO” ENTREGUE A LOS FIDEICOMISARIOS, LOS BENEFICIOS Y/O AYUDAS A QUE SE REFIEREN LOS INCISO DE LA A) A LA K).</t>
  </si>
  <si>
    <t>K2W</t>
  </si>
  <si>
    <t>PROMÉXICO</t>
  </si>
  <si>
    <t>201010K2W01542</t>
  </si>
  <si>
    <t>MANDATO PARA LA ADMINISTRACIÓN DE LOS RECURSOS DEL PROGRAMA DE APOYO A LA INDUSTRIA CINEMATOGRÁFICA Y AUDIOVISUAL, FONDO</t>
  </si>
  <si>
    <t>ADMINISTRAR E INVERTIR LOS RECURSOS DEL FONDO PROAUDIOVISUAL HASTA QUE LOS DESTINE AL PAGO DE LOS APOYOS ECONÓMICOS CONSISTENTES EN EL REEMBOLSO DE GASTOS IDENTIFICADOS COMO GASTOS ELEGIBLES EN LOS LINEAMIENTOS DE APOYO A LA INDUSTRIA AUDIOVISUAL Y CINEMATOGRÁFICA.</t>
  </si>
  <si>
    <t>DESTINO: A FIN DE MANTENERLOS EN ADMINISTRACIÓN E INVERSIONES, HASTA QUE, EN TERMINOS DE LO ESTABLECIDO EM EL MANDATO, SE DESTINEN PARA EL PAGO DE APOYOS.
CUMPLIMIENTO DE LA MISIÓN:
A FIN DE MANTENERLOS EN ADMINISTRACIÓN E INVERSIONES, HASTA QUE, EN TERMINOS DE LO ESTABLECIDO EM EL MANDATO, SE DESTINEN PARA EL PAGO DE APOYOS.</t>
  </si>
  <si>
    <t>DIRECCIÓN GENERAL DE POLÍTICA Y PLANEACIÓN AGRARIA</t>
  </si>
  <si>
    <t>MANDATO DE FINANCIAMIENTO A JOVENES EMPRENDEDORES RURALES</t>
  </si>
  <si>
    <t>LA DIRECCIÓN GENERAL DE RECURSOS FINANCIEROS CON FUNDAMENTO EN LA FRACCIÓN XIII DEL ARTICULO 17 DEL REGLAMENTO INTERIOR DE LA REFORMA AGRARIA PROMUEVE EL REGISTRO DEL CONTRATO PARA SEGUN SUS FINES QUE EL MANDATARIO CONSTITUYA, EN LA FORMA Y TÉRMINOS QUE EL MANDANTE LE INSTRUYA, LAS RESERVAS RESPECTIVAS PARA LA CONSTITUCIÓN DE LAS GARANTÍAS LÍQUIDAS DEL "JOVEN EMPRENDEDOR RURAL" QUE CORRESPONDA, A FAVOR DE LA FINANCIERA RURAL EN SU CARÁCTER DE BENEFICIARIO DEL MANDATO Y OTORGANTE DEL CRÉDITO, LAS CUÁLES SE DOCUMENTARÁN A TRAVÉS DE CONSTANCIAS DE DERECHOS DE BENEFICIARIO DEL MANDATO RESPECTIVAS Y QUE EMITA EL MANDATARIO.</t>
  </si>
  <si>
    <t>ACTINVER CASA DE BOLSA, S.A.</t>
  </si>
  <si>
    <t>91A</t>
  </si>
  <si>
    <t>CORPORACIÓN MEXICANA DE INVESTIGACIÓN EN MATERIALES, S.A. DE C.V.</t>
  </si>
  <si>
    <t>20103891A01543</t>
  </si>
  <si>
    <t>FONDO DE INVESTIGACION CIENTIFICA Y DESARROLLO TECNOLOGICO DE COMIMSA</t>
  </si>
  <si>
    <t>FINANCIAR O COMPLEMENTAR FINANCIAMIENTO DE PROYECTOS ESPECÍFICOS DE INVESTIGACIÓN, DE DESARROLLO TECNOLÓGICO Y DE INNOVACIÓN,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 CONOCIMIENTO, EL OTORGAMIENTO DE INCENTIVOS EXTRAORDINARIOS A LOS INVESTIGADORES QUE PARTICIPEN EN LOS PROYECTOS, EN LOS TÉRMINOS QUE EL FIDEICOMITENTE TENGA APROBADOS PARA EL EFECTO POR SU ORGANO DE GOBIERNO Y OTROS PROPÓSITOS DIRECTAMENTE VINCULADOS PARA PROYECTOS CIENTÍFICOS O TECNOLÓGICOS O DE INNOVACIÓN, APROBADOS. ASIMISMO, PODRÁ FINANCIARSE LA CONTRATACIÓN DE PERSONAL POR TIEMPO DETERMINADO PARA PROYECTOS CIENTÍFICOS, TECNOLÓGICOS O DE INNOVACIÓN SIEMPRE QUE NO SE REGULARICE DICHA CONTRATACIÓN.</t>
  </si>
  <si>
    <t>BANREGIO</t>
  </si>
  <si>
    <t>DISPONER DE LOS BIENES MUEBLES E INMUEBLES QUE FORMAN PARTE DEL PATRIMONIO DEL FIDEICOMISO PARA SU ADMINISTRACIÓN, ALQUILER O VENTA, ASÍ COMO HACER EFECTIVA LA CARTERA CASTIGADA, Y CON EL PRODUCTO QUE SE OBTENGA POR ESTOS CONCEPTOS, SE DEBERÁN PAGAR LOS PROPIOS HONORARIOS FIDUCIARIOS, GASTOS Y HONORARIOS DE LA ESCRITURA CONSTITUTIVA DEL FIDEICOMISO, ASÍ COMO LOS QUEBRANTOS QUE BANOBRAS PUDIERA SUFRIR, DERIVADO DE LAS OPERACIONES REALIZADAS SOBRE CONTRATOS DE CESIÓN DE CRÉDITOS Y DEUDAS CELEBRADOS CON EL BANCO NACIONAL DE TRANSPORTES, S.A.</t>
  </si>
  <si>
    <t>CIATEC, A.C. "CENTRO DE INNOVACIÓN APLICADA EN TECNOLOGÍAS COMPETITIVAS"</t>
  </si>
  <si>
    <t>REUNIR RECURSOS PARA EL DESARROLLO DE PROYECTOS DE ALTO IMPACTO PARA LA INDUSTRIA Y PARA LA MODERNIZACIÓN DE LAS INSTLACIONES INCLUYENDO SU EQUIPAMIENTO</t>
  </si>
  <si>
    <t>20113890X01544</t>
  </si>
  <si>
    <t>FONDO SECTORIAL DE INNOVACIÓN SECRETARÍA DE ECONOMÍA - CONACYT</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</si>
  <si>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</si>
  <si>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LA ACTIVIDAD PRIORITARIA CONSISTE EN LA PROTECCIÓN, CONSERVACIÓN, RESTAURACIÓN Y RECUPERACIÓN DEL PALACIO NACIONAL COMO MONUMENTO HISTÓRICO, QUE CON FRECUENCIA REQUIERE DE RENOVACIONES, REPARACIONES, REACONDICIONAMIENTOS, CONSTRUCCIONES Y REMODELACIONES.
CUMPLIMIENTO DE LA MISIÓN:
SE DESTINARAN PARA CUBRIR EROGACIONES PARA LA PROTECCIÓN, CONSERVACIÓN, RESTAURACIÓN Y RECUPERACIÓN DE LOS EDIFICIOS, ÁREAS, OBJETOS Y COLECCIONES ARQUEOLÓGICAS, ARTÍSTICAS E HISTÓRICAS QUE INTEGRAN EL PALACIO NACIONAL.</t>
  </si>
  <si>
    <t>DESTINO: SE APROBARON PROYECTOS PRESENTADOS PARA EL CUMPLIMIENTO DE LAS ACTIVIDADES DEL MANDATO
CUMPLIMIENTO DE LA MISIÓN:
PROYECTOS ENCAMINADOS AL APOYO DEL GOBIERNO HAITIANO Y LAS NECESIDADES DE LA POBLACIÓN DE ESE PAÍS.</t>
  </si>
  <si>
    <t>FONDO DE RECONSTRUCCIÓN DE ENTIDADES FEDERATIVAS</t>
  </si>
  <si>
    <t>OTORGAR APOYOS FINANCIEROS A LOS ESTADOS Y AL DISTRITO FEDERAL CUYOS MUNICIPIOS Y DEMARCACIONES TERRITORIALES HUBIEREN SIDO AFECTADOS A PARTIR DE ENERO DE 2010, POR DESASTRES NATURALES INCLUIDOS EN LA CORRESPONDIENTE DECLARATORIA QUE PARA TAL EFECTO HAYA EMITIDO LA SEGOB, PREVIA EXHIBICIÓN DEL CONVENIO DE COORDINACIÓN Y SUS ANEXOS QUE HUBIEREN CELEBRADO EN TÉRMINOS DEL ARTÍCULO 22 DE LAS REGLAS GENERALES DEL FONDO DE DESASTRES NATURALES, SUSCRITAS EL 25 DE NOVIEMBRE DE 2010.</t>
  </si>
  <si>
    <t>AMINORAR EL EFECTO SOBRE LAS FINANZAS PÚBLICAS Y LA ECONOMÍA NACIONAL CUANDO OCURRA LA DISMINUCIÓN DE LOS INGRESOS TOTALES DEL GOBIERNO FEDERAL, ASOCIADA A UNA MENOR RECAUDACIÓN DE INGRESOS TRIBUTARIOS NO PETROLEROS, A DISMINUCIONES EN EL PRECIO PROMEDIO PONDERADO DE BARRIL DE PETRÓLEO CRUDO MEXICANO Y DE OTROS HIDROCARBUROS O DE SU PLATAFORMA DE PRODUCCIÓN,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 CONFORME A LO ESTABLECIDO EN EL ARTÍCULO 21 DE LA LEY FEDERAL DE PRESUPUESTO Y RESPONSABILIDAD HACENDARIA (LFPRH).</t>
  </si>
  <si>
    <t>DESTINO: NO SE SOLICITARON PAGOS A LAS SUBCUENTAS ESPECÍFICAS Y SE ESTÁ EN ESPERA DE QUE SUS COORDINADORAS SECTORIALES INFORMEN AL COMITÉ TÉCNICO DE LA NECESIDAD DE MANTENER LAS MISMAS PARA PAGO DE OBLIGACIONES.
CUMPLIMIENTO DE LA MISIÓN:
PAGO DE HONORARIOS FIDUCIARIOS.</t>
  </si>
  <si>
    <t>DESTINO: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
CUMPLIMIENTO DE LA MISIÓN:
CUBRIR UNA COMPESACIÓN ECONÓMICA A LOS SERVIDORES PÚBLICOS QUE DECIDAN CONCLUIR LA PRESTACIÓN DE SUS SERVICIOS EN LA ADMINISTRACIÓN PÚBLICA FEDERAL, SIN PERJUICIO DE LAS PRESTACIONES QUE LE CORRESPONDAN EN MATERIA DE SEGURIDAD SOCIAL.</t>
  </si>
  <si>
    <t>DESTINO: EXISTEN LOS RECURSOS PARA SER UTILIZADOS EN EL MOMENTO QUE SE REQUIERA LA ASESORIA O DEFENSA LEGAL
CUMPLIMIENTO DE LA MISIÓN:
PROPORCIONAR ASISTENCIA LEGAL A LOS MIEMBROS DE LA JUNTA DE GOBIERNO Y SERVIDORES PÚBLICOS DE LA CNSF, PARA ATENDER LA DEFENSA LEGAL CUANDO SE PRESENTEN DEMANDAS EN SU CONTRA, CON EL MOTIVO DEL DESEMPEÑO DE SUS FUNCIONES OFICIALES</t>
  </si>
  <si>
    <t>DESTINO: SE PROPORCIONO APOYO A LOS FIDEICOMITENTES PARA EL FORTALECIMIENTO DE SU CAPITAL, EN TERMINOS DE LO SEÑALADO EN EL ART 55 BIS DE LA LEY DE INSTITUCIONES DE CREDITO.
CUMPLIMIENTO DE LA MISIÓN:
NO HUBO EROGACIONES EN EL PERIODO QUE SE REPORTA</t>
  </si>
  <si>
    <t>DESTINO: EN EL PERIODO QUE SE REPORTA SE REALIZARON GASTOS POR CONCEPTO DE HONORARIOS Y OTROS GASTOS DE ADMINISTRACION
CUMPLIMIENTO DE LA MISIÓN:
HONORARIOS POR SERVICIOS PROFESIONALES, VALUACION CAMBIARIA</t>
  </si>
  <si>
    <t>DESTINO: EN EL PERIODO QUE SE REPORTA SE CUMPLIO LA MISION Y FINES DEL FIDEICOMISO.
CUMPLIMIENTO DE LA MISIÓN:
NO HUBO EROGACIONES EN EL PERIODO QUE SE REPORTA</t>
  </si>
  <si>
    <t>DESTINO: EN EL PERIODO QUE SE REPORTA SE EROGARON RECURSOS PARA CUMPLIMIENTO DE LA MISION Y FINES DEL FIDEICOMISO
CUMPLIMIENTO DE LA MISIÓN:
INTERESES PAGADOS, MÁS VALUACION DE MERCADO</t>
  </si>
  <si>
    <t>DESTINO: SE APOYO LA DIVULGACION DE DIVERSAS MANIFESTACIONES ARTISTICAS EN MEXICO.
CUMPLIMIENTO DE LA MISIÓN:
GASTOS DE ADMINISTRACION, GASTOS FINANCIEROS Y GASTOS DE VENTA</t>
  </si>
  <si>
    <t>DESTINO: SE PARTICIPO EN CAPACITACION Y EDUCACION ENCAMINADAS AL MEJORAMIENTO DE LA CULTURA DE DISEÑO A NIVEL NACIONAL.
CUMPLIMIENTO DE LA MISIÓN:
IMPUESTOS DIVERSOS, COMISIONES PAGADAS Y GASTOS DE ADMINISTRACION, DEPRECIACIONES.</t>
  </si>
  <si>
    <t>DESTINO: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
CUMPLIMIENTO DE LA MISIÓN:
PAGO DE PENSIONES, SERVICIO MEDICO, PRIMAS DE ANTIGUEDAD, FONDO DE AHORRO Y BENEFICIOS POSTERIORES AL RETIRO.</t>
  </si>
  <si>
    <t>DESTINO: EN VIRTUD DE LA SUFICIENCIA DE CAPITAL DE BANOBRAS, ASÍ COMO DE LA BAJA VOLATILIDAD EN EL ÍNDICE DE CAPITALIZACIÓN, NO FUE NECESARIO QUE BANOBRAS REALIZARA APORTACIONES AL PATRIMONIO DE DICHO FIDEICOMISO.
CUMPLIMIENTO DE LA MISIÓN:
NO APLICA.</t>
  </si>
  <si>
    <t>DESTINO: EMITIR, ENAJENAR Y ENTREGAR LOS CERTIFICADOS DE PARTICIPACIÓN INMOBILIARIA NO AMORTIZABLES, CUANDO ÉSTOS HAYAN SIDO INTEGRAMENTE CUBIERTOS.
CUMPLIMIENTO DE LA MISIÓN:
OTROS GASTOS DE ADMINISTRACION.</t>
  </si>
  <si>
    <t>DESTINO: FORTALECIMIENTO DEL CAPITAL.
CUMPLIMIENTO DE LA MISIÓN:
PROPORCIONAR APOYOS A LA PROPIA INSTITUCIÓN ENCAMINADOS AL FORTALECIMIENTO DE SU CAPITAL.</t>
  </si>
  <si>
    <t>DESTINO: GARANTIZAR EL PAGO DE PENSIÓNES Y JUBILACIONES ASÍ COMO PRESTAMOS Y PRIMAS DE ANTIGUEDAD A LOS EMPLEADOS BANJERCITO.
CUMPLIMIENTO DE LA MISIÓN:
PAGO DE PENSIONES, PRIMAS DE ANTIGÜEDAD,BENEFICIOS POSTERIORES AL RETIRO Y COMISIONES FIDUCIARIAS</t>
  </si>
  <si>
    <t>DESTINO: EN EL PERIODO QUE SE REPORTA NO SE ENTREGARON RECURSOS.
CUMPLIMIENTO DE LA MISIÓN:
PAGO DE SERVICIOS PROFESIONALES, PARA DAR CUMPLIMIENTO AL OBJETO DEL FIDEICOMISO.</t>
  </si>
  <si>
    <t>DESTINO: SE MANTIENE LA PARTICIPACIÓN INSTITUCIONAL EN LA SOCIEDAD.
CUMPLIMIENTO DE LA MISIÓN:
SUSCRIPCION Y ADMINISTRACION DE LAS ACCIONES DE TECNOLOGIA Y AUTOMATIZACION HONEYWELL, SA CV</t>
  </si>
  <si>
    <t>DESTINO: SE LOGRO LA META DEL TRIMESTRE DE CANALIZACION DE CREDITO POR PARTE DE LOS INTERMEDIARIOS FINANCIEROS A LAS EMPRESAS, EN MEJORES DE FINANCIAMIENTO, ASI COMO APOYOS A SECTORES ESTRATEGICOS.
CUMPLIMIENTO DE LA MISIÓN:
GARANTIZAR LOS INCUMPLIMIENTOS DE PAGO QUE SE DERIVEN DE LOS FINANCIAMIENTOS QUE ALGUN INTERMEDIARIO FINANCIERO OTORGUE A LAS EMPRESAS, ESPECIALMENTE MICRO, PEQUEÑAS Y MEDIANAS, AL AMPARO DE LOS PRODUCTOS ESPECIFICOS ADHERIDOS AL PROGRAMA DE GARANTIAS DE NAFIN.</t>
  </si>
  <si>
    <t>DESTINO: SE CONTINUAN LAS ACTIVIDADES DE ADMINISTRACION DE LOS ACTIVOS FIDEICOMITIDOS, ASI COMO LAS GESTIONES LEGALES PARA RECUPERAR LOS ADEUDOS A GARGO DEL FIDEICOMITENTE MARIO RENATO MENENDEZ RODRIGUEZ.
CUMPLIMIENTO DE LA MISIÓN:
AFECTACION DE BIENES EN FIDEICOMISO, PARA GARANTIZAR CREDITOS A CARGO DEL FIDEICOMITENTE MARIO RENATO MENENDEZ RODRIGUEZ.</t>
  </si>
  <si>
    <t>DESTINO: SE CONTINUAN LAS GESTIONES PARA RECUPERAR POR LA VIA LEGAL, LOS SALDOS DE CUENTAS POR COBRAR QUE ESTÁN EN CARTERA VENCIDA SE RESERVARON POR CONTAR CON OPINIÓN DE DIFICIL RECUPERACIÓN EN EL COMITÉ TÉCNICO
CUMPLIMIENTO DE LA MISIÓN:
APOYO A EMPRESAS PARA QUE ACCEDAN AL MERCADO INTERMEDIO DE LA BOLSA MEXICANA DE VALORES.</t>
  </si>
  <si>
    <t>DESTINO: POR MANTENERSE EL INDICE DE CAPITALIZACION ICAP, POR ARRIBA DEL MINIMO ESTABLECIDO, NO HA SIDO NECESARIO APORTAR RECURSOS AL FIDEICOMISO.
CUMPLIMIENTO DE LA MISIÓN:
NINGUNO</t>
  </si>
  <si>
    <t>FIDEICOMISO DE CAPITAL EMPRENDEDOR</t>
  </si>
  <si>
    <t>LA INVERSIÓN Y ADMINISTRACIÓN DE RECURSOS QUE INTEGRAN SU PATRIMONIO, PARA DESTINARLOS AL FINANCIAMIENTO Y/O APOYO DE PROYECTOS INNOVADORES, YA SEA DE MANERA DIRECTA O INDIRECTA A TRAVÉS DE FONDOS PRIVADOS DE INVERSION.</t>
  </si>
  <si>
    <t>DESTINO: SE TIENE CUMPLIDA LA META DE EMPRESAS PARTICIPANTES A LOS EVENTOS DEL CUARTO TRIMESTRE.
CUMPLIMIENTO DE LA MISIÓN:
PROMOCION DE NEGOCIOS INTERNACIONALES, RENTA DE STAND EN FERIAS, CATERING, TRANSPORTACION Y MATERIAL PROMOCIONAL DE LOS EVENTOS DESARROLLADOS</t>
  </si>
  <si>
    <t>DESTINO: PARA ESTE TRIMESTRE NO SE RECIBIO INFORMACION FINANCIERA POR PARTE DEL FIDUCIARIO BANORTE
CUMPLIMIENTO DE LA MISIÓN:
OPERACIÓN DEL FIDEICOMISO 7694 (CUSTODIA DE ARCHIVOS DE EMPRESAS PARAESTATALES LIQUIDADAS).</t>
  </si>
  <si>
    <t>DESTINO: A LA FECHA SE HA CUMPLIDO DE MANERA OPORTUNA CON EL PAGO DE PENSIONES Y JUBILACIONES, SERVICIO MÉDICO Y BENEFICIOS AL FALLECIMIENTO.
CUMPLIMIENTO DE LA MISIÓN:
PAGO OPORTUNO DE: OBLIGACIONES DE PENSIONES Y/O JUBILACIONES, GASTOS DE SERVICIO MÉDICO Y BENEFICIOS AL FALLECIMIENTO.</t>
  </si>
  <si>
    <t>DESTINO: OTORGAR LOS BENEFICIOS A LOS PENSIONADOS Y SUS BENEFICIARIOS DE BNCI, CONFORME A LAS CONDICIONES DE TRABAJO, CONSISTENTES EN EL PAGO DE PENSIONES, GASTOS MÉDICOS Y BENEFICIOS AL FALLECIMIENTO.
CUMPLIMIENTO DE LA MISIÓN:
PAGO DE OBLIGACIONES DE PENSIONES, GASTO DE SERVICIO MÉDICO Y BENEFICIOS AL FALLECIMIENTO DE LOS PENSIONADOS DE BNCI.</t>
  </si>
  <si>
    <t>DESTINO: OTORGAR LOS BENEFICIOS A LOS PENSIONADOS Y SUS BENEFICIARIOS DE BANPESCA, CONFORME A LAS CONDICIONES DE TRABAJO, CONSISTENTES EN EL PAGO DE PENSIONES Y GASTOS MÉDICOS.
CUMPLIMIENTO DE LA MISIÓN:
PAGO DE PENSIONES, JUBILACIONES Y GASTOS MEDICOS</t>
  </si>
  <si>
    <t>DESTINO: DESARROLLAR UN PROGRAMA DE URBANIZACIÓN, LOTIFICACIÓN Y EN SU CASO CONSTRUCCIÓN Y VENTA DE CASAS DE INTERÉS SOCIAL.
CUMPLIMIENTO DE LA MISIÓN:
OTROS GASTOS DE ADMINISTRACIÓN, SE RECLASIFICA LA INFORMACIÓN DEL PRIMER TRIMESTRE, EL IMPORTE INFORMADO EN PAGO DE HONORARIOS FIDUCIARIOS Y COMISIONES BANCARIAS POR UN IMPORTE DE $271.20 SE INCLUYE EN EL RUBRO EGRESOS ACUMULADOS, POR NO TRATARSE DE HONORARIOS O COMISIONES.</t>
  </si>
  <si>
    <t>CONSEJO NACIONAL AGROPECUARIO</t>
  </si>
  <si>
    <t>201106HAT01546</t>
  </si>
  <si>
    <t>FONDO DE INVERSIÓN DE CAPITAL EN AGRONEGOCIOS 2 (FICA 2)</t>
  </si>
  <si>
    <t>INTEGRACION DE UN FONDO QUE SERA DESTINADO A LA PROMOCION DE LA INVERSION DE CAPITAL DE RIESGO EN TERRITORIO NACIONAL, AL FOMENTO, DESARROLLO Y CONSOLIDACION DE EMPRESAS DEL SECTOR RURAL, AGROINDUSTRIAL Y DE AGRONEGOCIOS, SEN ESTAS NUEVAS, DE RECIENTE CREACION Y/O DE TIEMPO DE OPERACION PERO CON POTENCIAL DE CRECIMIENTO, NO LISTADAS EN BOLSA AL MOMENTO DE LA INVERSION, RENTABLES Y GENERADORAS DE EMPLEOS PERMANENTES.</t>
  </si>
  <si>
    <t>DESTINO: ACTUALMENTE EL FIDEICOMISO SE ENCUENTRA ESTRUCTURANDO SU PORTAFOLIO DE INVERSIÓN Y REALIZANDO LOS ESTUDIOS Y ANALISIS DE LOS POSIBLES PROYECTOS SUSCEPTIBLES DE SER APROBADOS PARA APOYARLOS MEDIANTE ESTE INSTRUMENTO
CUMPLIMIENTO DE LA MISIÓN:
LA PROMOCION DE INVERSION DE CAPITAL DE RIESGO EN TERRITORIO NACIONAL, AL FOMENTO, DESARROLLO Y CONSOLIDACION DE EMPRESAS DEL SECTOR RURAL, AGROINDUSTRIAL Y DE AGRONEGOCIOS.</t>
  </si>
  <si>
    <t>DESTINO: EL VEHICULO DE INVERSIÓN FICA CONTINUA CONTRIBUYENDO EN EL DESARROLLO ECONOMICO DE LAS ENTIDADES FEDERATIVAS EN QUE MANTIENE INVERSIONES.
CUMPLIMIENTO DE LA MISIÓN: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t>
  </si>
  <si>
    <t>DESTINO: CON ESTE TIPO DE VEHICULOS DE INVERSIÓN FOCIR CONTRIBUYE AL DESARROLLO ECONOMICO DE LA REGIÓN CON LA CREACIÓN DE EMPRESAS DENTRO DEL PARQUE AGROINDUSTRIAL ACTIVA PROPICIANDO A SU VEZ LA CREACIÓN DE EMPLEOS DIRECTOS E INDIRECTOS.
CUMPLIMIENTO DE LA MISIÓN:
CREACIÓN DE UN FONDO CON RECURSOS PRIVADOS Y PUBLICOS (FEDERALES Y ESTATALES), QUE SERÁ DESTINADO A LA PROMOCIÓN DE LA INVERSIÓN DE CAPITAL DE RIESGO EN EL PARQUE AGROINDUSTRIAL ACTIVA, EN EL ESTADO DE QUERETARO</t>
  </si>
  <si>
    <t>DESTINO: A TRAVES DEL FICA SURESTE SE CONTINUA IMPULSANDO LA INVERSIÓN FINANCIERA EN PROYECTOS PRODUCTIVOS DEL SECTOR RURAL Y AGROINDUSTRIAL DE LA REGIÓN. DURANTE EL PERIODO QUE SE INFORMA FOCIR EFECTUÓ LA APORTACIÓN DE RECURSOS COMPROMETIDOS, EN ATENCIÓN A LA LLAMADA DE CAPITAL RECIBIDA DEL PROPIO FICA SURESTE
CUMPLIMIENTO DE LA MISIÓN:
FOMENTAR Y DETONAR INVERSION DE CAPITAL EN PROYECTOS PRODUCTIVOS DEL ESTADO DE CHIAPAS Y OTRAS ENTIDADES DE LA REGION SURESTE DEL PAIS</t>
  </si>
  <si>
    <t>DESTINO: LA EMPRESA ADMINISTRADORA CONTINUA DESARROLLANDO ACTIVIDADES DE LEVANTAMIENTO DE CAPITAL. NO SE HAN LLEVADO A CABO SESIONES DE COMITÉ DE INVERSIONES NI DE COMITÉ TÉCNICO, EN CONSECUENCIA, NO SE HAN REALIZADO AUTORIZACIONES DE PROYECTOS NI LLAMADAS DE CAPITAL A LOS INVERSIONISTAS.
CUMPLIMIENTO DE LA MISIÓN:
DESTINADOS A FOMENTAR Y APOYAR EL CRECIMIENTO Y DESARROLLO DE PROYECTOS DE INVERSIÓN DE INFRAESTRUCTURA Y RED EN FRIO EN EL SECTOR RURAL Y AGROINDUSTRIAL.</t>
  </si>
  <si>
    <t>DESTINO: MEJORAR LAS CONDICIONES DE VIDA DE LOS INTEGRANTES DEL EJÉRCITO, FUERZA AÉREA Y ARMADA.
CUMPLIMIENTO DE LA MISIÓN:
APOYOS FINANCIEROS PARA LA ADQUISICIÓN DE VIVIENDA DEL PERSONAL DE TROPA Y MARINERIA DE LAS FUERZAS ARMADAS.</t>
  </si>
  <si>
    <t>DESTINO: LA ENAJENACIÓN DE LOS LOTES EN EL FRACCIONAMIENTO DE AGUA HEDIONDA EN CUAUTLA, MORELOS. ESTÁ CUMPLIDA.
CUMPLIMIENTO DE LA MISIÓN:
NO APLICA</t>
  </si>
  <si>
    <t>DESTINO: SE HA INSTALADO EL COMITE TECNICO Y EMITIDO LAS REGLAS DE OPERACION, SE TIENEN APROBADOS PROYECTOS POR APLICAR.
CUMPLIMIENTO DE LA MISIÓN:
CUBRIR LAS EROGACIONES POR LAS ADQUISICIONES DE BIENES, TALES COMO EQUIPO MILITAR, TERRESTRE, AEREO, REFACCIONES Y OBRA PUBLICA, DESTINADOS A OPERACIONES DE ORDEN INTERIOR O SEGURIDAD NACIONAL, DE CARACTER CONTINGENTE O URGENTE.</t>
  </si>
  <si>
    <t>DESTINO: SE ESTAN RENOVANDO LAS INSTALACIONES, EL HOTEL ES AUTOFINANCIABLE Y SE RECUPERA LA INVERSION REALIZADA, ASIMISMO SE BRINDA SERVICIOS RECREATIVOS A LOS DERECHOHABIENTES.
CUMPLIMIENTO DE LA MISIÓN:
MANTENIMIENTO Y REPARACION DE INSTALACIONES, PAGO DE IMPUESTOS, GASTOS DE ADMINISTRACION Y SIENDO EL PRINCIPAL RUBRO LAS ENTREGAS AL FIDEICOMITENTE.</t>
  </si>
  <si>
    <t>DESTINO: SE REALIZO EL PAGO OPORTUNO DE LOS HABERES DE RETIRO, PENSIONES Y COMPENSACIONES A LOS MIEMBROS DE LAS FUERZAS ARMADAS MEXICANAS Y SUS BENEFICIARIOS.
CUMPLIMIENTO DE LA MISIÓN:
PAGO DE HABERES DE RETIRO, PENSIONES Y COMPENSACIONES DE LOS MIEMBROS DE LAS FUERZAS ARMADAS MEXICANAS Y SUS BENEFICIARIOS.</t>
  </si>
  <si>
    <t>DESTINO: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
CUMPLIMIENTO DE LA MISIÓN: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t>
  </si>
  <si>
    <t>DESTINO: DE ACUERDO AL DESTINO DE LOS RECURSOS LA OPERACION DE LOS PROGRAMAS DE INVESTIGACIÓN EN MATERIA FORESTAL, AGRICOLA Y PECUARIA SE DESARROLLAN Y SUPERVISAN EN LOS TERMINOS DE SUS PROPIOS PROTOCOLOS DE INVESTIGACIÓN.
CUMPLIMIENTO DE LA MISIÓN: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t>
  </si>
  <si>
    <t>DESTINO: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MÁS EQUITATIVO.
CUMPLIMIENTO DE LA MISIÓN:
PAGO DE DIVERSOS PROYECTOS RELACIONADOS CON LA CONECTIVIDAD DIGITAL SATELITAL, CONECTIVIDAD DE BANDA ANCHA, MONITOREO DE REDES, CENTRO DE DATOS, ADMINISTRACIÓN DE PLATAFORMA DE PORTALES Y DESARROLLO DE CONTENIDOS PARA EL SISTEMA NACIONAL E-MÉXICO.</t>
  </si>
  <si>
    <t>DESTINO: EL FIDEICOMISO CONTINÚA CON LOS FINES PARA LOS QUE FUE CREADO.
CUMPLIMIENTO DE LA MISIÓN:
EL IMPORTE CAPTURADO EN EL APARTADO DENOMINADO ¨ EGRESOS ACUMULADOS EN EL PERIODO QUE SE REPORTA ¨ POR $6,966.19, CORRESPONDEN AL PAGO EFECTUADO A UN SERVIDOR PÚBLICO DE MANDO QUE SE DESEMPEÑABA COMO JEFE DEL CENTRO DE CONTROL DE TRAFICO MARÍTIMO DE LA ADMINISTRACIÓN PORTUARIA INTEGRAL DE MAZATLÁN, S.A. DE C.V. CUYA PLAZA-PRESUPUESTO DE NIVEL NB1 FUE CANCELADA EN CONFORME A LO SEÑALADO EN EL PROGRAMA NACIONAL DE REDUCCIÓN DEL GASTO Y EN APEGO A LOS OFICIOS NO. 307-A.-5679 Y 312-A-.DSTEC-001421 EMITIDOS EL 12 Y 17 DE NOVIEMBRE DE 2010 POR LA SECRETARIA DE HACIENDA Y CRÉDITO PUBLICO.</t>
  </si>
  <si>
    <t>DESTINO: ESTE FIDEICOMISO SE ENCUENTRA EN PROCESO DE EXTINCION.
CUMPLIMIENTO DE LA MISIÓN:
OTROS GASTOS DE OPERACIÓN, ADMINISTRACIÓN, HONORARIOS Y COMISIONES PAGADAS.</t>
  </si>
  <si>
    <t>DESTINO: SE CONTINÚA CON LOS FINES ESTABLECIDOS EN EL CONTRATO DE FIDEICOMISO, TALES COMO PAGO DE GASTOS DERIVADOS DE LA CONSTRUCCIÓN DE DIVERSOS TRAMOS DE LA AUTOPISTA DURANGO-MAZATLÁN.
CUMPLIMIENTO DE LA MISIÓN:
CONSTRUCCIÓN DE DIVERSOS TRAMOS DE LA AUTOPISTA DURANGO-MAZATLÁN.</t>
  </si>
  <si>
    <t>DESTINO: EL FIDEICOMISO NIZUC-TULUM CUMPLIÓ CON SUS FINES.
CUMPLIMIENTO DE LA MISIÓN:
NO APLICA</t>
  </si>
  <si>
    <t>DESTINO: EN ATENCIÓN A LA SOLICITUD DE CAPUFE, SE SOLICITÓ BAJA DE LA CLAVE DE REGISTRO DEL FIDEICOMISO Y A SU VEZ REGISTRO DE UNO NUEVO, DEBIDO A LA SUSTITUCIÓN DE CONCESIONARIO.
CUMPLIMIENTO DE LA MISIÓN:
N/A</t>
  </si>
  <si>
    <t>DESTINO: SE CUMPLE CON EL OBJETO Y FINES DEL FIDEICOMISO, ÉSTE ESTARÁ VIGENTE, POR LO MENOS, HASTA EL TÉRMINO DEL PLAZO DE LA CONCESIÓN, EL CUAL ES EL 24-ABR-2022.
CUMPLIMIENTO DE LA MISIÓN:
N/A</t>
  </si>
  <si>
    <t>DESTINO: ASA INFORMA QUE DE CONFORMIDAD CON LOS FINES DEL MANDATO, SE ESTÁN LLEVANDO A CABO LAS ACCIONES PARA LA REALIZACIÓN DEL PABELLÓN AEROESPACIAL CFE-SCT-ASA.
CUMPLIMIENTO DE LA MISIÓN:
PAGOS POR CONCEPTO DE GUIÓN MUSEOGRÁFICO, DIRECCIÓN TÉCNICA MUSEOLÓGICA Y MUSEOGRÁFICA, ESTUDIO DE GEORADAR, COORDINACCIÓN Y REVISIÓN DEL PROYECTO EJECUTIVO, DESARROLLO DEL PROYECTO EJECUTIVO DE ARQUITECTURA, INGENIERIA Y MUSEOGRAFÍA PARA LA CONSTRUCCION DEL PABELLON AEROESPACIAL Y POR LA PRODUCCIÓN EDITORIAL DEL LIBRO "100 AÑOS DE LA AVIACIÓN EN MÉXICO", ESTUDIO ANÁLISIS COSTO EFICIENCIA, PAGO HONORARIOS E IMPUESTOS.</t>
  </si>
  <si>
    <t>DESTINO: CONSTITUIR LA RESERVA REQUERIDA A TRAVES DE UN CONTRATO DE FIDEICOMISO IRREVOCABLE CON UNA INSTITUCIÓN FIDUCIARIA QUE CUBRA LA PRIMA DE ANTIGUEDAD DEL PERSONAL DE PLANTA.
CUMPLIMIENTO DE LA MISIÓN:
CUBRIR GASTOS ADMINISTRATIVOS Y RETIROS DEL PERSONAL.</t>
  </si>
  <si>
    <t>DESTINO: SE CUMPLIERON CON LAS OBLIGACIONES LABORALES DE CONFORMIDAD CON LA NIF D-3, ESTUDIO ACTUARIAL CORRESPONDIENTE AL EJERCICIO 2010 Y REGLAMENTO DEL PLAN DE PENSIONES DEL ORGANISMO.
CUMPLIMIENTO DE LA MISIÓN: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t>
  </si>
  <si>
    <t>DESTINO: SE CUMPLIERON CON LAS OBLIGACIONES LABORALES DE CONFORMIDAD CON LA NIF D-3, ESTUDIO ACTUARIAL CORRESPONDIENTE AL EJERCICIO 2010 Y REGLAMENTO DEL PLAN DE PRIMA DE ANTIGÜEDAD DEL ORGANISMO.
CUMPLIMIENTO DE LA MISIÓN: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t>
  </si>
  <si>
    <t>FIDEICOMISO PARA LA COMPETITIVIDAD E INNOVACIÓN MÉXICO-UNIÓN EUROPEA Y/O FIDEICOMISO PROCEI</t>
  </si>
  <si>
    <t>IDENTIFICAR Y PROMOVER LA COOPERACIÓN CON LOS ORG. COMPETENTES PARA LA ASIG. DE APOYOS EN INNOVACIONES PARA LAS EMPRESAS EXP.; IDENTIFICAR Y GESTIONAR LA TRANSFERENCIA DE LA TECNOLOGIA IDONEA PARA OPERADORES Y GRUPOS SECTORIALES; IDENTIFICACIÓN DE PY DE PATENTE CON POTENCIAL DE COMERCIALIZACIÓN EN LA UE; ELABORAR PARA GRUPOS SECTORIALES UN PLAN ESTRATEGICO BASADO EN INTELIGENCIA DE NEGOCIOS Y TRANSFERENCIA DE TECNOLOGIA; DIAGNOSTICO E IDENTIFICACIÓN DE GRUPOS SECTORIALES ESTRATEGICOS QUE REQUIEREN CERTIFICACIONES INTER; SENSIBILIZAR, EVALUAR Y CERTIFICAR A EMPRESAS EN SECTORES ESTRATEGICOS; ASISTENCIA TEC. EN MATERIA DE PROCESOS DE CERTIFICACIÓN PARA LA INTEGRACIÓN DE PROVEEDORES-PYMES LOCALES A LAS CADENAS DE PRODUCCIÓN DE EMPRESAS EUROPEAS ESTABLECIDAS EN MÉX; DIAGNOSTICO SOBRE DEFICITS DE INFORMACIÓN E IDENTIFICACIÓN DE LA TECNOLOGIA REQUERIDA PARA EL DESARROLLO E IMPLEMENTACIÓN DEL SISTEMA DE INTELIGENCIA COMERCIAL UE-MÉX.</t>
  </si>
  <si>
    <t>DESTINO: LA CREACION DE UN FONDO DE AHORRO EN BENEFICIO DEL PERSONAL DE EXPORTADORA DE SAL, S.A. DE C.V.
CUMPLIMIENTO DE LA MISIÓN:
CUBRIR GASTOS ADMINISTRATIVOS Y FONDO DE AHORRO DEL PERSONAL EL CUAL CUBRE EL PERIODO NOVIEMBRE 2010 A OCTUBRE 2011.</t>
  </si>
  <si>
    <t>DESTINO: LA CREACION DE UN FONDO DE AHORRO EN BENEFICIO DE LOS EMPLEADOS DE EXPORTADORA DE SAL, S.A. DE C.V.
CUMPLIMIENTO DE LA MISIÓN:
NINGUNO</t>
  </si>
  <si>
    <t>DESTINO: PARA ESTE PERIODO NO HAY METAS CUMPLIDAS QUE REPORTAR YA QUE NO HA SESIONADO EL COMITÉ TÉCNICO.
CUMPLIMIENTO DE LA MISIÓN:
APOYAR, PARCIALMENTE, LOS PROYECTOS DE CARÁCTER EDUCATIVO, CULTURAL Y ACADÉMICO, QUE AYUDEN A ESTRECHAR LOS LAZOS DE AMISTAD, ASÍ COMO A INCREMENTAR EL CONOCIMIENTO MUTUO (MÉXICO-JAPÓN).</t>
  </si>
  <si>
    <t>DESTINO: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
CUMPLIMIENTO DE LA MISIÓN:
OTORGAMIENTO DE BECAS Y GASTOS DE ADMINISTRACIÓN DE BECAS</t>
  </si>
  <si>
    <t>DESTINO: SE TIENE UN 61%
CUMPLIMIENTO DE LA MISIÓN:
GASTOS FINANCIEROS Y DE OPERACIÓN DERIVADOS DEL PROCESO DE EXTINCIÓN</t>
  </si>
  <si>
    <t>DESTINO: SE ENCUENTRAN OPERANDO CON NORMALIDAD
CUMPLIMIENTO DE LA MISIÓN:
FINANCIAMIENTO DE LOS PROYECTOS AUTORIZADOS POR EL COMITE TECNICO</t>
  </si>
  <si>
    <t>DESTINO: EL FIDEICOMISO SE CREA CON FUNDAMENTO EN EL ARTICULO. 162 DE LA LEY FEDERAL DEL TRABAJO Y TIENE COMO OBJETIVO LA CREACIÓN DE UNA RESERVA FINANCIERA PARA EL PAGO DE PRIMAS DE ANTIGÜEDAD A LOS TRABAJADORES DE EDUCAL, S.A. DE C.V.
CUMPLIMIENTO DE LA MISIÓN:
PRIMA DE ANTIGÜEDAD A FAVOR DE LOS TRABAJADORES DE EDUCAL</t>
  </si>
  <si>
    <t>DESTINO: ESTUDIOS DE LA REGION DE AMERICA DEL NORTE EN DIVERSAS DESCIPLINAS DEL CONOCIMIENTO. ESTE PROGRAMA HA ELABORADO 42 PROYECTOS DE INVESTIGACION EN TEMAS COMUNES; CANADA, ESTADOS UNIDOS Y MEXICO Y A DEMAS A EFECTUADO 28 CONVOCATORIAS.
CUMPLIMIENTO DE LA MISIÓN: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t>
  </si>
  <si>
    <t>DESTINO: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2009 - NOVIEMBRE 2010, SE ALCANZÓ COMO META $ 3,346,354.45(IMPORTE NETO), EN LA PRIMERA QUINCENA DE DICIEMBRE SE ENTREGÓ EL FONDO DE AHORRO.
CUMPLIMIENTO DE LA MISIÓN:
ENTREGAR A CADA UNO DE LOS FIDEICOMISARIOS LA PARTE QUE LE CORRESPONDA DEL PATRIMONIO DEL FIDEICOMISO EN LA FECHA DE LA LIQUIDACIÓN ANUAL O AL TÉRMINO DE SU RELACIÓN DE TRABAJO CON LA FIDEICOMITENTE. OTORGAR PRÉSTAMOS A LOS FIDEICOMISARIOS.</t>
  </si>
  <si>
    <t>DESTINO: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2010, UN PATRIMONIO DE $94,250.19
CUMPLIMIENTO DE LA MISIÓN:
CUBRIR LAS OBLIGACIONES QUE TIENE LA ENTIDAD PARA CON SU PERSONAL EN CASO DE DESPIDO DE ACUERDO A LO QUE ESTABLECE EL ARTÍCULO 50 DE LA LEY FEDERAL DEL TRABAJO.</t>
  </si>
  <si>
    <t>DESTINO: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(FOPROCINE) EN EL PERÍODO REPORTADO.
CUMPLIMIENTO DE LA MISIÓN:
FOMENTO Y PROMOCIÓN DE LA INDUSTRIA CINEMATOGRÁFICA NACIONAL BRINDANDO APOYOS FINANCIEROS EN BENEFICIO DE PRODUCTORES DE PELÍCULAS MEXICANAS, Y, PAGO DE VARIOS GASTOS DE OPERACIÓN.</t>
  </si>
  <si>
    <t>DESTINO: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
CUMPLIMIENTO DE LA MISIÓN:
APOYOS FINANCIEROS OTORGADOS A PRODUCTORES DE PELÍCULAS MEXICANAS; COMPROMISOS POR EJERCER, Y GASTOS VARIOS.</t>
  </si>
  <si>
    <t>DESTINO: SE CONTINÚA CON LA CATALOGACIÓN DE LAS COLECCIONES DOCUMENTALES.
CUMPLIMIENTO DE LA MISIÓN: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t>
  </si>
  <si>
    <t>DESTINO: EN LA SESIÓN ORDINARIA DEL 16 DE ABRIL DE 2010, SE ACORDARON INSTRUCCIONES DE PAGO, PARA LA REALIZACIÓN DE TRABAJOS.
CUMPLIMIENTO DE LA MISIÓN:
CONSECUCIÓN DE LA SEGUNDA Y TERCERA ETAPA DEL PROYECTO.</t>
  </si>
  <si>
    <t>DESTINO: FORTALECER Y DESARROLLAR UNA ESTRUCTURA DE PLANEACIÓN Y PARTICIPACIÓN ORGANIZADA EN MATERIA DE CULTURA FÍSICA Y DEPORTE; DESARROLLAR INFRAESTRUCTURA Y EQUIPAMIENTO RELACIONADO CON LA CULTURA FÍSICA Y EL DEPORTE Y TODAS AQUELLAS ACCIONES INHERENTES A DICHO RUBRO QUE SEAN AUTORIZADAS POR EL COMITÉ TÉCNICO;
CUMPLIMIENTO DE LA MISIÓN:
LOS RECURSOS EROGADOS SE EJERCIERON PARA LAS SIGUIENTES OBRAS:"POLIDEPORTIVO UNIDAD DEPORTIVA VALLE DORADO ENSENADA, BAJA CALIFORNIA." "PISTA SINTÉTICA DE ATLETISMO UNIDAD DEPORTIVA EUFRASIO SANTANA, TECATE" "GIMNASIO DE HALTEROFILIA, POBLADO GUADALUPE VICTORIA, MEXICALI, BAJA CALIFORNIA".</t>
  </si>
  <si>
    <t>DESTINO: SE TUVO COMO FIN PRIMORDIAL LA ADMINISTRACIÓN DE LOS RECURSOS QUE DESTINA EL FIDEICOMITENTE CON EL OBJETO DE ADQUIRIR MATERIAL DEPORTIVO PARA EL EVENTO DENOMINADO “WORLD CUP IN SHOTGUN ACAPULCO 2010”.
CUMPLIMIENTO DE LA MISIÓN:
SE EJERCIO EL RECURSO PARA APOYO ECONÓMICO PARA LA ADQUISICIÓN DEL SIGUIENTE MATERIAL DEPORTIVO: DOS EQUIPOS PARA FOSA OLÍMPICA Y DOBLE FOSA, DOS EQUIPOS PARA SKEET Y DOS EQUIPOS AUTOMATIC RS7000 PARA FOSA Y SKEET.</t>
  </si>
  <si>
    <t>DESTINO: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
CUMPLIMIENTO DE LA MISIÓN:
SE DETALLA EN EL CUADRO DE AVANCE FISICO Y FINANCIERO QUE SE ADJUNTA AL PRESENTE INFORME</t>
  </si>
  <si>
    <t>DESTINO: SE LLEVÓ A CABO CON ÉXITO EL DESARROLLO, ORGANIZACIÓN E INFRAESTRUCTURA DEPORTIVA DE LOS II JUEGOS DEPORTIVOS CENTROAMERICANOS Y DEL CARIBE 2009
CUMPLIMIENTO DE LA MISIÓN:
PARA ESTE PERIODO NO SE REPORTAN EGRESOS.</t>
  </si>
  <si>
    <t>DESTINO: SE DESARROLLÓ LA INFRAESTRUCTURA Y EQUIPAMIENTO RELACIONADO CON EL DEPORTE Y TODAS AQUELLAS ACCIONES INHERENTES A DICHO RUBRO, EN EL ESTADO DE SINALOA, QUE FUERON AUTORIZADOS POR EL COMITÉ TÉCNICO.
CUMPLIMIENTO DE LA MISIÓN:
NO SE EJERCIERON RECURSOS AL PERIODO QUE SE REPORTA.</t>
  </si>
  <si>
    <t>DESTINO: EL EJERCICIO DE LOS RECURSOS SE REPORTA PARA DESARROLLAR LA INFRAESTRUCTURA DEPORTIVA EL PROYECTO DENOMINADO UNIDAD POLIDEPORTIVO QUE SE LLEVA A CABO EN LA ENTIDAD FEDERATIVA
CUMPLIMIENTO DE LA MISIÓN:
FORTALECER EL DESARROLLO DEL DEPORTE PARA FOMENTAR LA ESTRUCTURA DE PLANEACIÓN Y PARTICIPACIÓN ORGANIZADA EN MATERIA DE DEPORTE Y CULTURA FÍSICA, LO CUAL IMPLICA, DE MANERA ENUNCIATIVA MÁS NO LIMITATIVA, LA EJECUCIÓN DE LAS SIGUIENTES ACCIONES: 1. DESARROLLAR LA INFRAESTRUCTURA Y EQUIPAMIENTO RELACIONADO CON EL DEPORTE Y TODAS AQUELLAS ACCIONES INHERENTES A DICHO RUBRO, EN EL ESTADO DE TAMAULIPAS, QUE SEAN AUTORIZADOS POR EL COMITÉ TÉCNICO. 2. REALIZAR ACTIVIDADES PARA LA FORMACIÓN DE UNA CULTURA FÍSICA QUE PERMITA EL ACCESO MASIVO DE LA POBLACIÓN A LA PRÁCTICA SISTEMÁTICA DE ACTIVIDADES FÍSICAS, RECREATIVAS Y DEPORTIVAS. 3. APOYAR DE MANERA INTEGRAL EL DESARROLLO DE LOS DEPORTISTAS DE ALTO RENDIMIENTO. 4. EJECUTAR UN MODELO DE DESARROLLO DEL DEPORTE QUE FOMENTE UNA ESTRUCTURA DE PLANEACIÓN Y PARTICIPACIÓN MASIVA ORGANIZADA ENTRE LA POBLACIÓN. 5. APOYAR LOS PROYECTOS DEPORTIVOS QUE SE PRESENTEN Y SEAN APROBADOS POR EL COMITÉ TÉCNICO.</t>
  </si>
  <si>
    <t>DESTINO: NO SE EJERCIERON RECURSOS AL PERIODO QUE SE REPORTA
CUMPLIMIENTO DE LA MISIÓN:
QUE EL PATRIMONIO FIDEICOMITIDO SE APLIQUE EN EL DESARROLLO DE LA INFRAESTRUCTURA DEPORTIVA EN EL ESTADO VERACRUZ DE IGNACIO DE LA LLAVE, PARA LA REALIZACIÓN DE LOS JUEGOS DEPORTIVOS CENTROAMERICANOS Y DEL CARIBE VERACRUZ 2014.QUE EL PATRIMONIO FIDEICOMITIDO SE APLIQUE EN LA CONSTRUCCIÓN, DESARROLLO, REMODELACIÓN Y FORTALECIMIENTO DE LA INFRAESTRUCTURA DEPORTIVA A CARGO DEL ESTADO DE VERACRUZ DE IGNACIO DE LA LLAVE PARA LA REALIZACIÓN DE LOS JUEGOS DEPORTIVOS PARACENTROAMERICANOS Y DEL CARIBE VERACRUZ 2014. DIFUNDIR, PROMOVER, FOMENTAR, PATROCINAR COLABORAR O CONTRIBUIR EN ACTIVIDADES DEPORTIVAS EN BENEFICIO DE LA COLECTIVIDAD.</t>
  </si>
  <si>
    <t>DESTINO: CREAR ALIANZA ESTRATÉGICA CON LA CDI MEDIANTE LA IMPLEMENTACIÓN DE UN PLAN PILOTO QUE CONSISTE EN RENOVAR EL EQUIPAMIENTO Y DIVERSAS ACCIONES DE MANTENIMIENTO EN 42 ALBERGUES ESCOLARES INDÍGENAS, DISTRIBUIDOS EN LOS ESTADOS DE CHIAPAS, OAXACA, PUEBLA Y VERACRUZ, BENEFICIANDO A 17 MUNICIPIOS Y 42 COMUNIDADES INDÍGENAS.
CUMPLIMIENTO DE LA MISIÓN: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t>
  </si>
  <si>
    <t>DESTINO: SE ESTAN LLEVANDO A CABO TRABAJOS DE RESTAURACIÓN EN EL EX CONVENTO DE SANTO DOMINGO DE GUZMÁN.
CUMPLIMIENTO DE LA MISIÓN:
TRABAJOS DE RESTAURACIÓN Y ADECUACIÓN DEL EX CONVENTO DE SANTO DOMINGO DE GUZMÁN EN SAN CRISTÓBAL DE LAS CASAS.</t>
  </si>
  <si>
    <t>DESTINO: SE HAN ENTREGADO LOS RECURSOS REMANENTES DE LA CUENTA DEL CONTRATO Y DE LA SUBCUENTA
CUMPLIMIENTO DE LA MISIÓN:
EL FIDEICOMISO SE ENCUENTRA EN PROCESO DE EXTINCIÓN.</t>
  </si>
  <si>
    <t>DESTINO: NO EXISTEN NI LA MISIÓN NI LOS FINES, YA QUE EL FIDEICOMISO SE ENCUENTRA EN PROCESO DE EXTINCIÓN.
CUMPLIMIENTO DE LA MISIÓN:
LA SUBCUENTA NO PRESENTA MOVIMIENTOS. ADEMÁS DE QUE EL FIDEICOMISO SE ENCUENTRA EN PROCESO DE EXTINCIÓN, MOTIVO POR EL CUAL NO SE PRESENTA DESTINO DE LOS RECURSOS.</t>
  </si>
  <si>
    <t>DESTINO: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
CUMPLIMIENTO DE LA MISIÓN:
EL ACTO JURÍDICO SE EXTINGUÍO EN EL AÑO 2001, SE ESTÁ EN ESPERA DE LA AUTORIZACIÓN DE LA BAJA DE LA CLAVE DE REGISTRO DEL FIDEICOMISO POR PARTE DE LA SECRETARÍA DE HACIENDA Y CRÉDITO PÚBLICO.</t>
  </si>
  <si>
    <t>DESTINO: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
CUMPLIMIENTO DE LA MISIÓN:
AMPLIACIÓN DE LA RED EDUSAT; PRODUCCIÓN, TRANSMISIÓN Y COMPRA DE PRODUCCIÓN; RED ESCOLAR; CONSULTORÍA EXTERNA E INVESTIGACIÓN; PRODUCCIÓN EDITORIAL; EDUCACIÓN MEDIA SUPERIOR A DISTANCIA.</t>
  </si>
  <si>
    <t>DESTINO: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
CUMPLIMIENTO DE LA MISIÓN:
1)PROGRAMA AUDIOVISUAL EDUCATIVO; 2)INFORMÁTICA EDUCATIVA; 3)DESARROLLO Y EVALUACIÓN DE CONTENIDOS DE USOS DE MODELOS DE TECNOLOGÍA; 4)CAPACITACIÓN EN EL USO DE LAS TECNOLOGÍAS DE LA INFORMACIÓN Y LA COMUNICACIÓN</t>
  </si>
  <si>
    <t>DESTINO: ESTE FIDEICOMISO SE CONSTITUYÓ COMO GARANTÍA DE PAGO, PARA UN ARRENDAMIENTO FINANCIERO POR LA ADQUISICIÓN DE UN ACELERADOR LINEAL PARA EL ÁREA DE ONCOLOGÍA DEL HOSPITAL.
CUMPLIMIENTO DE LA MISIÓN:
LOS RECURASOS FUERON REGRESADOS A LA TESORERÍA DEL HOSPITAL, EN VIRTUD DE QUE LOS FINES PARA LOS QUE FUÉ CREADO EL FIDEICOMISO HAN SIDO CUMPLIDOS.</t>
  </si>
  <si>
    <t>DESTINO: FUNGIR DE FONDO DE LIQUIDEZ PARA EL PAGO DE UN EQUIPO DE RESONANCIA MAGNÉTICA, PARA EL HOSPITAL GENERAL DE MÉXICO.
CUMPLIMIENTO DE LA MISIÓN:
LOS RECURSOS FUERON INGRESADOS A LA TESORERÍA DEL HGM, EN VIRTUD DE TÉRMINO DEL CONTRATO DE FIDEICOMISO, POR HABER CUMPLIDO SUS FINES.</t>
  </si>
  <si>
    <t>DESTINO: NO EXISTEN METAS REGISTRADAS YA QUE ESTE FIDEICOMISO SE ENCUENTRA EN PROCESO DE EXTINCION.
CUMPLIMIENTO DE LA MISIÓN:
ESTOS RECURSOS SOLO ESTÁN DISPONIBLES PARA LOS GASTOS DE EXTINCIÓN DEL FIDEICOMISO.</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</si>
  <si>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PRIMAS DE ANTIGÜEDAD AL PERSONAL DEL INSTITUTO DEL FONDO NACIONAL PARA EL CONSUMO DE LOS TRABAJADORES (INFONACOT).</t>
  </si>
  <si>
    <t>DESTINO: ES UN FIDEICOMISO NO CONSIDERADO ENTIDAD Y SIN ESTRUCTURA. EL MONTO DE LOS RECURSOS FIDEICOMITIDOS SE ESTABLECE CON BASE EN LA VALUACIÓN ACTUARIAL DE LAS OBLIGACIONES LABORALES, LA CUAL SE PRACTICA ANUALMENTE POR DESPACHO INDEPENDIENTE, CON BASE EN EL CONTRATO COLECTIVO DE TRABAJO, EL REGLAMENTO DE PENSIONES Y JUBILACIONES DEL INFONACOT, Y EL BOLETIN D-3 DE LOS PRINCIPIOS DE CONTABILIDAD GENERALMENTE ACEPTADOS.
CUMPLIMIENTO DE LA MISIÓN:
CONSTITUIR CON RECURSOS PROPIOS, EL FONDO PARA EL PAGO DE PENSIONES AL PERSONAL DEL INSTITUTO DEL FONDO NACIONAL PARA EL CONSUMO DE LOS TRABAJADORES (INFONACOT).</t>
  </si>
  <si>
    <t>DESTINO: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
CUMPLIMIENTO DE LA MISIÓN:
EROGACIONES POR CONCEPTO DE GASTOS DE ADMINISTRACIÓN, HONORARIOS Y PAGO DE OTROS IMPUESTOS.</t>
  </si>
  <si>
    <t>DESTINO: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
CUMPLIMIENTO DE LA MISIÓN:
OTORGAR CRÉDITOS PARA LA ADQUISICIÓN DE PREDIOS RÚSTICOS EN EL ESTADO DE CHIAPAS.</t>
  </si>
  <si>
    <t>DESTINO: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
CUMPLIMIENTO DE LA MISIÓN:
CONTRIBUIR A LA ATENCIÓN DE LAS DEMANDAS AGRARIAS EN EL ESTADO DE CHIAPAS, MEDIANTE EL FINANCIAMIENTO PARA LA ADQUISICIÓN DE TERRENOS RÚSTICOS.</t>
  </si>
  <si>
    <t>DESTINO: CUMPLIO SUS FINES Y SE FIRMO CONVENIO DE EXTINCION EL 27 DE JULIO DEL 2005. ESTA PENDIENTE DE INICIAR SU BAJA EN EL MODULO DE FIDEICOMISOS DEL PIPP, LO QUE SE PRETENDE INICIAR EN CUANTO SE RECIBAN INDICACIONES SUPERIORES.
CUMPLIMIENTO DE LA MISIÓN:
PROYECTOS PRODUCTIVOS A GRUPOS CAMPESINOS.</t>
  </si>
  <si>
    <t>DESTINO: CUMPLIO SUS METAS Y SE AUTORIZÓ SU EXTINCIÓN, PROPONIENDO COMO FECHA DE FORMALIZACIÓN DEL CONVENIO DE EXTINCIÓN EL 28 DE FEBRERO DE 2006. SE RETOMAN LAS ACCIONES PARA CONCLUIR EL TRÁMITE Y SOLICITAR SU BAJA DE CLAVE DE REGISTRO.
CUMPLIMIENTO DE LA MISIÓN:
REGULARIZACION DE PREDIOS E INDEMNIZACIONES. PARA CUMPLIR LAS OBLIGACIONES JURIDICAS DEL PODER JUDICIAL EN MATERIA DE TIERRAS.</t>
  </si>
  <si>
    <t>DESTINO: SE CUMPLIÓ CON EL OBJETO DEL FIDEICOMISO. SE ENCUENTRA EN PROCESO DE EXTINCIÓN.
CUMPLIMIENTO DE LA MISIÓN:
ENTERO A LA TESOFE POR CONCEPTO DEL SALDO DE LA DISPONIBILIDAD DEL FIDEICOMISO, POR EXTINCIÓN DEL MISMO.</t>
  </si>
  <si>
    <t>I. LA ADQUISICIÓN DE PREDIOS UBICADOS EN LA APRN A FAVOR DEL FIDEICOMITENTE, A EFECTO DE QUE ESTE ÚLTIMO DE CABAL CUMPLIMIENTO A LOS COMPROMISOS ADQUIRIDOS EN LOS ANEXOS DE EJECUCIÓN A QUE SE REFIEREN LOS NUMERALES 1 Y 2 DEL INCISO H) DE LA FRACCIÓN I DEL RUBRO DE DECLARACIONES DEL PRESENTE INSTRUMENTO. II. COADYUVAR CON EL GOBIERNO DEL ESTADO DE MÉXICO EN LA SOLVENTACIÓN DE LOS ADEUDOS PENDIENTES POR CONCEPTO DE INDEMNIZACIÓN O REUBICACIÓN DE LAS COMUNIDADES ASENTADAS DENTRO DÉ LA POLIGONAL DEL APRN. III. LA REALIZACIÓN DE CUALQUIER ACCIÓN, OBRA O PROYECTO QUE TENGA COMO OBJETIVO LA PROTECCIÓN, RECUPERACIÓN O CONSERVACIÓN DE LOS, RECURSOS NATURALES EXISTENTES EN EL APRN.</t>
  </si>
  <si>
    <t>BANCO MONEX, S.A. INSTITUCIÓN DE BANCA MÚLTIPLE, MONEX GRUPO FINANCIERO.</t>
  </si>
  <si>
    <t>DESTINO: SE ORGANIZÓ LA CELEBRACIÓN DE LA XIII SESIÓN DEL CONSEJO ASESOR, COMO ÚNICO FACULTADO PARA LA ENTREGA DE LOS RECURSOS A FAMILIARES DE LAS VÍCTIMAS DE HOMICIDIO. PARA ESTA SESIÓN SE SOMETIÓ A CONSIDERACIÓN DE DICHO CONSEJO 8 EXPEDIENTES EN DÓNDE SE OTORGARAN BENEFICIOS A 10 FAMILIARES.
CUMPLIMIENTO DE LA MISIÓN: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t>
  </si>
  <si>
    <t>DESTINO: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
CUMPLIMIENTO DE LA MISIÓN:
PAGO DE DIVERSOS BIENES Y SERVICIOS PARA LA MODERNIZACION DE LAS INSTALACIONES. CABE MENCIONAR LA ADQUISICION DE DIVERSOS EQUIPOS PARA LA DIRECCION GENERAL DE COORDINACION DE SERVICIOS PERICIALES Y EL MANTENIMIENTO, ADECUACION Y CONSERVACION DE DIVERSOS INMUEBLES PROPIEDAD DE LA PGR, ASÍ COMO PROTEGER A LOS BENEFICIARIOS DE LA VÍCTIMA CIVIL.</t>
  </si>
  <si>
    <t>ADMINISTRAR LOS RECURSOS DEL MANDATO A EFECTO DE QUE SEAN APLICADOS POR LA PROCURADURIA PARA PAGAR LAS RECOMPENSAS DE CONFORMIDAD CON LOS ACUERDOS A/255/08 Y A/004/10 DEL PROCURADOR GENERAL DE LA REPUBLICA Y DEMAS DISPOSICIONES APLICABLES</t>
  </si>
  <si>
    <t>DESTINO: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
CUMPLIMIENTO DE LA MISIÓN:
CUBRIR EL GASTO EFECTUADO POR LOS PROYECTOS DE INVESTIGACION CIENTIFICA Y DE DESARROLLO TECNOLOGICO QUE REALIZA EL INSTITUTO DE INVESTIGACIONES ELECTRICAS</t>
  </si>
  <si>
    <t>DESTINO: CONTINUAR APOYANDO LOS PROYECTOS DE INVESTIGACION
CUMPLIMIENTO DE LA MISIÓN:
FINANCIAR PROYECTOS ESPECIFICOS DE INVESTIGACIÓN Y OTROS VINCULADOS A PROYECTOS CIENTIFICOS Y TECNOLOGICOS</t>
  </si>
  <si>
    <t>DESTINO: CONTINUAR CON LAS APORTACIONES QUE PERMITAN CUMPLIR CON LOS BENEFICIOS ESTIPULADOS EN EL PLAN DE PENSIONES
CUMPLIMIENTO DE LA MISIÓN:
CREAR UNA RESERVA QUE PERMITA CUMPLIR CON LOS BENEFICIOS ESTIPULADOS EN EL PLAN DE PENSIONES PARA EL PERSONAL ACTIVO DEL IMP.</t>
  </si>
  <si>
    <t>DESTINO: CONTINUAR CON LAS APORTACIONES QUE PERMITAN CUMPLIR CON LOS BENEFICIOS ESTIPULADOS EN EL PLAN DE PENSIONES.
CUMPLIMIENTO DE LA MISIÓN:
CREAR UNA RESERVA QUE PERMITA CUMPLIR CON LOS BENEFICIOS ESTIPULADOS EN EL PLAN DE PENSIONES PARA EL PERSONAL PENSIONADO</t>
  </si>
  <si>
    <t>DESTINO: CUMPLIR CON LAS APORTACIONES DEL FONDO DE AHORRO EN BENEFICIO DEL PERSONAL OPERATIVO DE BASE Y DE CONFIANZA DEL IMP
CUMPLIMIENTO DE LA MISIÓN:
FONDO DE AHORRO EN BENEFICIO DEL PERSONAL OPERATIVO DE BASE Y DE CONFIANZA DEL IMP</t>
  </si>
  <si>
    <t>DESTINO: PAGO DE NOMINA DE JUBILADOS Y PENSIONADOS POST MORTEM
CUMPLIMIENTO DE LA MISIÓN:
PAGO DE PRIMAS DE ANTIGUEDAD Y PENSIONES.</t>
  </si>
  <si>
    <t>DESTINO: DE LOS EGRESOS ACUMULADOS EN EL AÑO 2010, SE DESTINÓ EL 99.7% AL GASTO DE OPERACIÓN DE PEMEX CONFORME A LA REGLA OCTAVA, FRACCION VI, DEL ACUERDO POR EL QUE SE MODIFICAN LAS REGLAS DE OPERACION DEL FONDO DE ESTABILIZACION PARA LA INVERSION EN INFRAESTRUCTURA DE PETROLEOS MEXICANOS, PUBLICADAS POR LA SHCP EN EL DOF EL 2 DE FEBRERO DE 2010.
CUMPLIMIENTO DE LA MISIÓN:
EL QUE ESTABLECE LA REGLA OCTAVA DEL ACUERDO POR EL QUE SE MODIFICAN LAS REGLAS DE OPERACION DEL FONDO DE ESTABILIZACION PARA LA INVERSION EN INFRAESTRUCTURA DE PETROLEOS MEXICANOS, PUBLICADO POR LA SHCP EN EL DIARIO OFICIAL DE LA FEDERACION EL 2 DE FEBRERO DE 2010.</t>
  </si>
  <si>
    <t>DESTINO: TRASPASOS AL FOLAPE SON PARA EL PAGO DE LA NOMINA DE JUBILADOS Y PENSIONADOS POST MORTEM.
CUMPLIMIENTO DE LA MISIÓN:
TRASPASOS AL FOLAPE PARA EL PAGO DE PRIMAS DE ANTIGUEDAD Y PENSIONES.</t>
  </si>
  <si>
    <t>DESTINO: SE ENCUENTRA EN PROCESO DE REVISION EL CONVENIO DE EXTINCIÓN DEL FIDEICOMISO. ESTE FIDEICOMISO NO ESTÁ CONSIDERADO DENTRO DEL FICOLAVI, NI DENTRO DE SUS FIDEICOMISOS ANTERIORES.
CUMPLIMIENTO DE LA MISIÓN:
PAGO DE GASTOS POR LA CONSTRUCCION DE VIVIENDAS AL BANCO COMO INSTITUCION DE CREDITO Y PAGO HONORARIOS A FAVOR DE LA FIDUCIARIA.</t>
  </si>
  <si>
    <t>DESTINO: SE DIO CUMPLIMIENTO AL TOTAL DE PAGOS POR PENSIONES POR JUBILACIÓN Y FALLECIMIENTO DEL PERSONAL DE PLANTA; ASÍ COMO PRIMAS DE ANTIGÜEDAD.
CUMPLIMIENTO DE LA MISIÓN:
PARA EL PAGO DE PENSIONES POR JUBILACIÓN Y FALLECIMIENTO DEL PERSONAL DE PLANTA; ASÍ COMO PRIMAS DE ANTIGÜEDAD.</t>
  </si>
  <si>
    <t>DESTINO: ADQUIRIR Y ENAJENAR A FAVOR DE LOS GANADORES LOS INMUEBLES CONSIDERADOS COMO SITIOS OPCIONALES PARA LA REALIZACION DE PROYECTOS DE INFRAESTRUCTURA ELECTRICA.
CUMPLIMIENTO DE LA MISIÓN:
ADQUISICION DE INMUEBLES Y GASTOS PREVIOS DE LOS PROYECTOS</t>
  </si>
  <si>
    <t>DESTINO: SE CONTINUA CON EL CUMPLIMIENTO DE LOS FINES DEL FIDEICOMISO.
CUMPLIMIENTO DE LA MISIÓN:
NO SON RECURSOS PUBLICOS (SON RECURSOS PRIVADOS)</t>
  </si>
  <si>
    <t>DESTINO: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
CUMPLIMIENTO DE LA MISIÓN:
ADMINISTRACION E INVERSION DE LOS RECURSOS DERIVADOS DE LA APLICACION DEL ART. 25 FRACC. I INCISO N), DEL DECRETO DE PRESUPUESTO DE EGRESOS DE LA FEDERACION PARA EL EJERCICIO FISCAL DE 2006.</t>
  </si>
  <si>
    <t>DESTINO: INVERSION DE PETROLEOS MEXICANOS Y ORGANISMOS SUBSIDIARIOS DERIVADA DE LA APLICACION DEL ART. 19 FRACC V, INCISO C DE LA LEY FEDERAL DE PRESUPUESTO Y RESPONSABILIDAD HACENDARIA
CUMPLIMIENTO DE LA MISIÓN:
ADMINISTRACION E INVERSION DE LOS RECURSOS DERIVADOS DE LA APLICACION DEL ART. 19, FRACC.V, INCISO C DE LA LEY FEDERAL DE PRESUPUESTO Y RESPONSABILIDAD HACENDARIA.</t>
  </si>
  <si>
    <t>DESTINO: SE CUMPLIÓ CON OPORTUNIDAD EN EL PAGO DE LAS APORTACIONES.
CUMPLIMIENTO DE LA MISIÓN:
CREAR UN FONDO DE AHORRO EN BENEFICIO DE LOS TRABAJADORES OPERATIVO Y DE CONFIANZA, EXCLUYENDO A LOS MANDOS MEDIOS Y SUPERIORES</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</si>
  <si>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DE CONFIANZA Y DE LA APORTACIÓN DE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</si>
  <si>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APORTACIÓN DE LOS TRABAJADORES SINDICALIZADOS EN LA GERENCIA METROPOLITANA NORTE, Y DE LA APORTACIÓN QUE REALIZA LA EMPRESA COMO PRESTACIÓN.</t>
  </si>
  <si>
    <t>DESTINO: SE HA CUMPLIDO AL 100 POR CIENTO CON LAS APORTACIONES DE LOS TRABAJADORES Y DE LA EMPRESA PARA QUE LA FIDUCIARIA ADMINISTRE Y CUSTODIE DICHOS RECURSOS.
CUMPLIMIENTO DE LA MISIÓN:
CONFORMAR EL PATRIMONIO DEL FONDO DE AHORRO CONSTITUIDO POR LA APORTACION DE LOS TRABAJADORES SINDICALIZADOS EN LA GERENCIA METROPOLITANA SUR, Y DE LA APORTACIÓN QUE REALIZA LA EMPRESA COMO PRESTACIÓN.</t>
  </si>
  <si>
    <t>DESTINO: SE HA CUMPLIDO AL 100 POR CIENTO CON LAS APORTACIONES DE LOS FUNCIONARIOS Y DE LA EMPRESA, PARA QUE LA FIDUCIARIA ADMINISTRE Y CUSTODIE DICHOS RECURSOS.
CUMPLIMIENTO DE LA MISIÓN:
CONFORMAR EL PATRIMINIO DEL SEGURO DE SEPARACIÓN INDIVIDUALIZADO DE LOS FUNCIONARIOS DE MANDOS MEDIOS Y SUPERIORES CONSTITUIDO POR LAS APORTACIONES DE LOS MISMOS Y DE LA APORTACION QUE REALIZA LA EMPRESA COMO UNA PRESTACIÓN.</t>
  </si>
  <si>
    <t>DESTINO: COADYUVAR A AL PLANEACIÓN DEL DESARROLLO A TRAVÉS DE LA ADMINISTRACIÓN DE LOS RECURSOS QUE SE PROCURE (EL FIDEICOMISO)PARA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</si>
  <si>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PAGO DE SERVICIOS PARA LA REALIZACIÓN DE ESTUDIOS Y PROYECTOS.</t>
  </si>
  <si>
    <t>DESTINO: COADYUVAR A AL PLANEACIÓN DEL DESARROLLO A TRAVÉS DE LA ADMINISTRACIÓN DE LOS RECURSOS QUE SE PROCURE (EL FIDEICOMISO) PARA FOMENTAR Y CANALIZAR APOYOS A ESTUDIOS Y PROYECTOS QUE HAYAN SIDO IDENTIFICADOS COMO DETONADORES DEL DESARROLLO REGIONAL.
CUMPLIMIENTO DE LA MISIÓN:
NO SE REPORTAN PAGOS O EGRESOS EN EL PERIODO.</t>
  </si>
  <si>
    <t>DESTINO: CUBRIR CON OPORTUNIDAD LAS EROGACIONES CORRESPONDIENTES AL PERSONAL DE LA INSTITUCION, QUE A ELLO TENGAN DERECHO.
CUMPLIMIENTO DE LA MISIÓN:
CUBRIR PENSIONES DEL PERSONAL DE FONATUR.</t>
  </si>
  <si>
    <t>DESTINO: EL FIDEICOMISO DEJO DE OPERAR POR INSTRUCCIONES DE LA SHCP DESDE JULIO DE 1999, EN VIRTUD DE HABERSE CONSTITUIDO DE MANERA IRREGULAR, YA QUE EL GOBIERNO FEDERAL NO PARTICIPO COMO FIDEICOMITENTE, SINO COMO COADYUVANTE (FIGURA INEXISTENTE).
CUMPLIMIENTO DE LA MISIÓN:
HONORARIOS FIDUCIARIOS.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</si>
  <si>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</si>
  <si>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
CUMPLIMIENTO DE LA MISIÓN:
NO SE REPORTAN MOVIMIENTO.</t>
  </si>
  <si>
    <t>DESTINO: EL FIDEICOMISO DEJO DE OPERAR POR INSTRUCCIONES DE LA SHCP DESDE JULIO DE 1999, EN VIRTUD DE HABERSE CONSTITUIDO DE MANERA IRREGULAR, YA QUE EL GOBIERNO FEDERAL NO PARTICIPO COMO FIDEICOMITENTE, SINO COMO COADYUVANTE.
CUMPLIMIENTO DE LA MISIÓN:
NO SE REPORTAN MOVIMIENTOS.</t>
  </si>
  <si>
    <t>DESTINO: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
CUMPLIMIENTO DE LA MISIÓN:
NO HAY MOVIMIENTO EN LA CUENTA.</t>
  </si>
  <si>
    <t>DESTINO: RECUPERACION, PRESERVACION, SOSTENIMIENTO Y MANTENIMIENTO DE LA ZONA FEDERAL MARITIMO TERRESTRE DEL ESTADO DE QUINTANA ROO.
CUMPLIMIENTO DE LA MISIÓN:
NO SE REPORTAN MOVIMIENTOS</t>
  </si>
  <si>
    <t>DESTINO: APOYAR EL DESARROLLO DEL PROYECTO BARRANCAS DEL COBRE.
CUMPLIMIENTO DE LA MISIÓN:
GASTOS OPERATIVOS.</t>
  </si>
  <si>
    <t>DESTINO: EN CUANTO AL CUMPLIMIENTO DE LOS FINES PARA LOS CUALES SE CREO EL FIDEICOMISO, SE HA DADO EL SEGUIMIENTO NECESARIO PARA QUE LOS RECURSOS GENERADOS POR LA OPERACION PROPIA DEL FIDEICOMISO SEAN ORIENTADOS A CUMPLIR CON SU OBJETIVO.
CUMPLIMIENTO DE LA MISIÓN:
FINANCIAR LA EDICION Y PUBLICACION DE LA OBRAS ESPECIALIZADAS DEL FIDEICOMITENTE, APOYAR FINANCIERAMENTE LA CAPACITACION DEL PERSONAL DEL TRIBUNAL, ASI COMO CONCEDERLES BECAS.</t>
  </si>
  <si>
    <t>DESTINO: SE ANEXA ARCHIVO CON EL REPORTE DE CUMPLIMIENTO DE LA MISIÓN Y FINES.
CUMPLIMIENTO DE LA MISIÓN: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t>
  </si>
  <si>
    <t>DESTINO: SE ANEXA ARCHIVO CON EL REPORTE DE CUMPLIMIENTO DE LA MISIÓN Y FINES.
CUMPLIMIENTO DE LA MISIÓN: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t>
  </si>
  <si>
    <t>DESTINO: DURANTE EL PERIODO UNICAMENTE SE REGISTRARON EROGACIONES POR CONCEPTO DE HONORARIOS E INGRESOS POR RENDIMIENTOS DEL PERIODO
CUMPLIMIENTO DE LA MISIÓN:
CREACION DE UNA RESERVA, QUE PERMITA AL CIMAT FINANCIAR Y/O COMPLEMENTAR EL FINANCIAMIENTO NECESARIO PARA HACER FRENTE A LAS OBLIGACIONES LABORALES POR EL RETIRO DE SUS TRABAJADORES.</t>
  </si>
  <si>
    <t>DESTINO: LOS RECURSOS DEL FIDEICOMISO SE HAN UTILIZADO PARA FINANCIAR PROYECTOS DE IMPACTO EN EL CENTRO. AL PRIMER TRIMESTRE EL COMITE HA AUTORIZADO 8 PROYECTOS, LOS CUALES CONTRIBUYEN A CUMPLIR CON EL PROPOSITO DEL FIDEICOMISO.
CUMPLIMIENTO DE LA MISIÓN: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t>
  </si>
  <si>
    <t>DESTINO: SE ESTÁN APOYANDO LOS PROYECTOS APROBADOS EN LA PRIMERA REUNIÓN ORDINARIA DE 2011 DEL COMITE TÉCNICO DEL FIDEICOMISO REALIZADA EL 26 DE ENERO DE 2011.
CUMPLIMIENTO DE LA MISIÓN:
APOYO A PROYECTOS DE INVESTIGACIÓN QUE SE QUEDARON EN PROCESO EN EL EJERCICIO ANTERIOR Y/O A PROYECTOS DE INVESTIGACIÓN AUTORIZADOS AL INICIO DE ESTE EJERCICIO, CON LO QUE SE FORTALECEN LOS RESULTADOS DE LA INVESTIGACIÓN.</t>
  </si>
  <si>
    <t>DESTINO: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
CUMPLIMIENTO DE LA MISIÓN:
GASTOS RELACIONADOS EN EL DESARROLLO DE PROGRAMAS DEL CIDE.</t>
  </si>
  <si>
    <t>DESTINO: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
CUMPLIMIENTO DE LA MISIÓN:
GASTOS RELACIONADOS EN EL DESARROLLO DE INVESTIGACIONES CIENTÍFICAS; IMPARTICIÓN DE ENSEÑANZA SUPERIOR EN LO GRADOS ACADÉMICOS DE MAESTRÍAS Y DOCTORADO , ASÍ COMO CURSOS DE ESPECIALIZACIÓN, CON EL FIN DE FORMAR INVESTIGADORES EN LOS CAMPOS DE LA ECONOMÍA Y EN OTRAS CIENCIAS SOCIALES.</t>
  </si>
  <si>
    <t>DESTINO: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
CUMPLIMIENTO DE LA MISIÓN:
CREACIÓN, MANTENIMIENTO DE INSTALACIONES DE INVESTIGACION, SU EQUIPAMIENTO, EL SUMINISTRO DE MATERIALES, OTORGAMIENTO DE INCENTIVOS EXTRAORDINARIOS Y OTROS PROYECTOS CIENTIFICOS O TECNOLOGICOS APROBADOS</t>
  </si>
  <si>
    <t>DESTINO: DE ACUERDO A LO PROGRAMADO, SE APOYÓ A UN PROYECTO
CUMPLIMIENTO DE LA MISIÓN:
LOS EGRESOS FUERON PARA APOYO A UN PROYECTO APROBADO POR EL COMITÉ TÉCNICO Y EL CONSEJO DIRECTIVO Y PAGO DE HONORARIOS DEL FIDUCIARIO MAS LOS IMPUESTOS</t>
  </si>
  <si>
    <t>DESTINO: SE HIZO FRENTE A LA OBLIGACIÓN DEL CENTRO PARA PAGAR LAS PRESTACIONES DE RETIRO DE UN TRABAJADOR
CUMPLIMIENTO DE LA MISIÓN:
PAGO DE PRESTACIONES DE RETIRO DE UN TRABAJADOR</t>
  </si>
  <si>
    <t>DESTINO: DURANTE EL PERIODO QUE SE INFORMA NO SE HAN MINISTRADO RECURSOS PARA EL DESARROLLO DE PROYECTOS.
CUMPLIMIENTO DE LA MISIÓN:
PROYECTOS DE INVESTIGACIÓN Y DESARROLLO TECNOLÓGICO</t>
  </si>
  <si>
    <t>DESTINO: EN UN MARCO GENERAL; DESDE LA CONSTITUCION DEL FONDO DE INVESTIGACION CIENTIFICA Y TECNOLOGICA DE CIATEQ HACE 11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
CUMPLIMIENTO DE LA MISIÓN: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t>
  </si>
  <si>
    <t>DESTINO: SE HA ESTADO INCREMENTANDO EL FONDO DEL FIDEICOMISO, Y UNA VEZ QUE SE CUENTE CON UN FONDO SUFICIENTE SE INICIARÁN LOS PROYECTOS QUE SE APOYARÁN CON ESTOS RECURSOS.
CUMPLIMIENTO DE LA MISIÓN: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t>
  </si>
  <si>
    <t>DESTINO: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
CUMPLIMIENTO DE LA MISIÓN:
GASTO CORRIENTE Y DE INVERSION PARA EL DESARROLLO DE LAS INVESTIGACIONES FINANCIADAS POR INSTITUCIONES NACIONALES E INTERNACIONALES, PAGOS AL FIDUCIARIO POR CONCEPTO DE HONORARIOS, COMISIONES E IMPUESTOS RETENIDOS.</t>
  </si>
  <si>
    <t>DESTINO: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
CUMPLIMIENTO DE LA MISIÓN: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t>
  </si>
  <si>
    <t>DESTINO: DESTINAR RECURSOS PARA PROYECTOS ESPECIFICOS DE INVESTIGACION, ASI COMO CUBRIR LOS GASTOS OCASIONADOS POR LA CREACION Y MANTENIMIENTO DE INSTALACIONES DE INVESTIGACION
CUMPLIMIENTO DE LA MISIÓN:
SE DESTINAN PARA PROYECTOS DE INVESTIGACION CIENTIFICA Y TECNOLOGICA E INFRAESTRUCTURA, QUE CONLLEVA A LA FORMACION DE RECURSOS HUMANOS ESPECIALIZADOS, EQUIPAMIENTO Y SUMINISTRO DE MATERIALES.</t>
  </si>
  <si>
    <t>FIDEICOMISO CENTRO DE INGENIERÍA Y DESARROLLO INDUSTRIAL NO. 135826-8</t>
  </si>
  <si>
    <t>DESTINO: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
CUMPLIMIENTO DE LA MISIÓN:
EL DESTINO DE LOS RECURSOS PREVIA AUTORIZACIÓN DEL COMITÉ TÉCNICO, SE APLICARAN EN EQUIPAMIENTO Y OBRA PUBLICA.</t>
  </si>
  <si>
    <t>DESTINO: SE HA REALIZADO LA CORRECTA ADMINISTRACIÓN PARA REALIZAR PROYECTOS DE INVESTIGACIÓN EN SALUD.
CUMPLIMIENTO DE LA MISIÓN:
PROYECTO DE INVESTIGACIÓN EN SALUD</t>
  </si>
  <si>
    <t>DESTINO: SE ESTAN REVISANDO LOS LOGROS OBTENIDOS EN RELACIÓN A LO PROGRAMADO EN ARTÍCULOS PARA VENTA, CONTRATOS DE PREVISIÓN FUNERARIA Y SE SIGUE CON EL MANTENIMIENTO DEL ACTIVO DEL FIDEICOMISO.
CUMPLIMIENTO DE LA MISIÓN:
GASTOS DE OPERACIÓN, SERVICIOS DE PERSONAL, BIENES DE CONSUMO, MANTENIMIENTO Y CONSERVACIÓN DE INMUEBLES Y HORNOS CREMATORIOS, SERVICIOS GENERALES Y COSTO DE ARTICULOS Y SERVICIOS.</t>
  </si>
  <si>
    <t>DESTINO: SE HAN REALIZADO LAS OBRAS TEATRALES PROGRAMADAS Y SE SIGUE CON EL PROGRAMA DE REACTIVACIÓN DE TEATROS, ASI COMO LAS ACTIVIDADES PROGRAMADAS CON OTRAS INSTITUCIONES.
CUMPLIMIENTO DE LA MISIÓN:
LOS EGRESOS SE INTEGRAN POR: GASTOS DEL FIDTEATROS, PAGO DE HONORARIOS, PAPELERÍA, HONORARIOS AL FIDUCIARIO, SERVICIOS DE MENSAJERÍA, MANTENIMIENTO DE EQUIPO DE CÓMPUTO, PAGO A LOS AUDITORES EXTERNOS, LICENCIAS DE TEATROS, PAGO DE LIQUIDACIONES, PAGO DE PASAJES Y VIÁTICOS NACIONALES; PAGO DE MANTENIMIENTO DE TEATROS.</t>
  </si>
  <si>
    <t>DESTINO: SE DESARROLLARON ACTIVIDADES ACADÉMICAS.
CUMPLIMIENTO DE LA MISIÓN:
REPOSICIÓN DEL FONDO FIJO.</t>
  </si>
  <si>
    <t>DESTINO: SE ALCANZÓ LA META DEL FONDO DE AHORRO CAPITALIZABLE DE LOS TRABAJADORES AL SERVICIO DEL ESTADO (FONAC), YA QUE DE 312,295, SERVIDORES PÚBLICOS QUE INICIARON Y TERMINARON EL VIGÉSIMO SEGUNDO CICLO DEL FONAC, AL MISMO NÚMERO DE SERVIDORES PÚBLICOS LE FUE ENTREGADO EL PAGO DE SUS AHORROS, TODA VEZ QUE LAS 87 DEPENDENCIAS Y ENTIDADES AFILIADAS REALIZARON DURANTE EL MES DE AGOSTO DE 2011, EL TRÁMITE Y PAGO CORRESPONDIENTE A SU LIQUIDACIÓN
CUMPLIMIENTO DE LA MISIÓN:
ENTREGA DE LAS APORTACIONES DEL FONDO DE AHORRO A LOS SERVIDORES PUBLICOS DE LOS TRES PODERES DE LA UNIÓN, POR CONCEPTO DE LA LIQUIDACIÓN ANUAL NETA AL TERMINO DEL CICLO DEL FONDO DE AHORRO.</t>
  </si>
  <si>
    <t>DESTINO: EL FIDEICOMISO CUENTA CON RECURSOS QUE CONSTITUYEN FONDOS DE GARANTIAS QUE PERMITIRAN ACCEDER A CREDITOS A DIVERSAS MPYMES
CUMPLIMIENTO DE LA MISIÓN:
IMPUESTOS DIVERSOS, HONORARIOS</t>
  </si>
  <si>
    <t>DESTINO: - PARA EL FINANCIAMIENTO EMPRESARIAL DE LAS MICROS, PEQUEÑAS Y MEDIANAS EMPRESAS NACIONALES. - CUMPLIMIENTO DE FINES/METAS EN APEGO AL CONTRATO DE FIDEICOMISO.
CUMPLIMIENTO DE LA MISIÓN:
- HONORARIOS - IMPUESTOS DIVERSOS - OTROS GASTOS DE OPERACIÓN</t>
  </si>
  <si>
    <t>DESTINO: MAYOR CANALIZACION DE CREDITO POR PARTE DE LOS INTERMEDIARIOS FINANCIEROS A LAS MICRO, PEQUEÑAS Y MEDIANAS EMPRESAS, ASI COMO A LAS PERSONAS FISICAS CON ACTIVIDAD EMPRESARIAL, A TRAVES DE LOS DIFERENTES PROGRAMAS OPERADOS.
CUMPLIMIENTO DE LA MISIÓN:
- HONORARIOS - CASTIGOS, DEPRECIACIONES Y AMORTIZACIONES - IMPUESTOS DIVERSOS - PÉRDIDA EN VENTA DE VALORES - ENTREGAS A FIDEICOMISARIOS O FIDEICOMITENTES - ACREEDORES DIVERSOS - RESERVAS Y PROVISIONES PARA OBLIGACIONES DIVERSAS - ENTREGAS PATRIMONIALES - REMANENTE Y DEFÍCIT LÍQUIDO DE EJERCICIOS ANTERIORES</t>
  </si>
  <si>
    <t>DESTINO: SE LOGRO TENER UNA RESERVA DE CONTINGENCIA Y UN MEJOR CONTROL INTERNO, ASÍ COMO GARANTIZAR A LOS BENEFICIARIOS DE ESTE FIDEICOMISO EL PAGO DE LAS OBLIGACIONES CONTRACTUALES QUE TIENE EL BANCO ANTE LOS MISMOS.
CUMPLIMIENTO DE LA MISIÓN:
PARA EL PAGO DE PENSIONES Y JUBILACIONES POR ANTIGÜEDAD E INVALIDEZ A EXTRABAJADORES DE BANSEFI DE CONFORMIDAD CON LO ESTABLECIDO EN LOS ARTÍCULOS 44 Y 51 DE LAS CONDICIONES GENERALES DE TRABAJO DE LA INSTITUCIÓN.</t>
  </si>
  <si>
    <t>DESTINO: LAS METAS EN ESTE PERIODO SE CUMPLIERON, DEBIDO A QUE SE LOGRO TENER UNA RESERVA DE CONTINGENCIA Y UN MEJOR CONTROL INTERNO AL NO MEZCLAR LOS RECURSOS DE TERCEROS CON LOS DEL BANCO, ASÍ COMO GARANTIZAR A LOS BENEFICIARIOS DE ESTE FIDEICOMISO EL PAGO DE LAS OBLIGACIONES CONTRACTUALES QUE TIENE EL BANCO ANTE LOS MISMOS.
CUMPLIMIENTO DE LA MISIÓN:
PARA EL PAGO DE PRIMAS DE ANTIGÜEDAD A LOS TRABAJADORES DE BANSEFI DE CONFORMIDAD CON LO ESTABLECIDO EN EL ARTÍCULO 133 DE LAS CONDICIONES GENERALES DE TRABAJO DE LA INSTITUCIÓN.</t>
  </si>
  <si>
    <t>DESTINO: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
CUMPLIMIENTO DE LA MISIÓN:
LOS INGRESOS CORRESPONDEN AL REINTEGRO AL PATRIMONIO DEL FONDO, DE LAS ECONOMÍAS Y LOS INTERESES GENERADOS POR CUENTAS DE CHEQUES DE LOS EJECUTORES DE LOS PROYECTOS; Y AL TRASPASO DEL FONDO 2011 A FIN DE EFECTUAR EL PAGO DE UN PASIVO CORRESPONDIENTE AL FONDO 2007. DE LOS EGRESOS, $107,645,161.98 CORRESPONDEN A LA EJECUCIÓN DE PROGRAMAS Y PROYECTOS DE INVERSIÓN EN LA ZONA METROPOLITANA DEL VALLE DE MÉXICO; $469,075.43 A COMISIONES BANCARIAS Y HONORARIOS DEL FIDUCIARIO; $798,660.00 POR LA EJECUCIÓN DE AUDITORÍAS EXTERNAS; $214,771.71 POR REEMBOLSO DE RECURSOS DE CUENTAS QUE SE HABÍAN DEPOSITADO INCORRECTAMENTE; $1,300,000.00 AL PAGO DEL DESARROLLO DE MEMORIAS DEL FONDO METROPOLITANO; Y $22,202,345.32 QUE SE TRASPASARON AL FONDO 2011.</t>
  </si>
  <si>
    <t>DESTINO: GARANTIZAR EL CUMPLIMIENTO DE PAGO DEL CRÉDITO OTORGADO AL GOBIENRO DEL ESTADO DE MORELOS. MISIÓN QUE FUE CUMPLIDA
CUMPLIMIENTO DE LA MISIÓN:
NO APLICA</t>
  </si>
  <si>
    <t>DESTINO: EL MANDATO SE ENCUENTRA EN PROCESO DE TERMINACIÓN. NAFIN INFORMÓ QUE SE ESTÁN REALIZANDO LAS GESTIONES CORRESPONDIENTES PARA LA CONTRATACIÓN DEL DESPACHO JURÍDICO QUE INVESTIGARÁ EL ESTATUS DE LAS PROPIEDADES LOCALIZADAS EN EL ESTADO DE TEXAS ASOCIADAS AL MANDATO A EFECTO DE AGILIZAR LA TERMINACIÓN DEL ACTO JURÍDICO.
CUMPLIMIENTO DE LA MISIÓN:
N/A</t>
  </si>
  <si>
    <t>DESTINO: SE CUMPLE CON EL OBJETO Y FINES DEL FIDEICOMISO. LAS DOS PRIMERAS OBRAS YA SE CONCLUYERON. SE ESTAN INTEGRANDO NUEVOS PROYECTOS.
CUMPLIMIENTO DE LA MISIÓN:
HONORARIOS, GASTOS DE OPERACIÓN Y ADMON. A FIDUCIARIO INCLUIDO EL IVA.</t>
  </si>
  <si>
    <t>DESTINO: EN LA TERMINAL 1 Y 2 SE TIENE UN AVANCE GLOBAL DEL 100% Y SE CONCLUYÓ EL DISTRIBUIDOR VIAL N°2 AL 100%, POR LO QUE SE ESTÁ EN PROCESO DE FINIQUITAR LOS CONTRATOS. INICIO DE LOS TRABAJOS DE MANTENIMIENTO EN EL HANGAR DEL ESTADO MAYOR PRESIDENCIAL.
CUMPLIMIENTO DE LA MISIÓN:
PROYECTO "ACCIONES PARA ATENDER LA DEMANDA DE SERVICIOS AEROPORTUARIOS DEL CENTRO DEL PAÍS" Y ESPECÍFICAMENTE EN: TERMINAL 1: "AMPLIACIÓN AMBULATORIO FASE II Y III; AMPLIACIÓN EDIFICIO TERMINAL ÁREA INTERNACIONAL; DRENAJE PLUVIAL EN VIALIDADES; REHABILITACIÓN DE CÁRCAMOS; CONSTRUCCIÓN DE RODAJES; DEMOLICIONES; REUBICACIONES; CONSTRUCCIÓN DEL EDIFICIO Y ESTACIONAMIENTO PARA EL SENEAM". TERMINAL 2: "PROYECTOS EJECUTIVOS; TRANSPORTE INTERTERMINALES; CIMENTACIÓN; ESTRUCTURA METÁLICA DE LOS EDIFICIOS DEDO NORTE, DEDO SUR, EDIFICIO TERMINAL Y PATIO DEL HOTEL; CONSTRUCCIÓN DE INSTALACIONES DE COMBUSTIBLES; DISTRIBUIDORES VIALES 1 Y 2; TERRACERÍAS Y PAVIMENTO DE CONCRETO ASFALTICO; PLATAFORMA COMERCIAL; PASILLOS TELESCÓPICOS, RODAJE DELTA, DRENAJE PROFUNDO, MALLA PERIMETRAL, ADQUISICIÓN DEL SISTEMA AEROPORTUARIO, EQUIPAMIENTO, PLAN AMBIENTAL Y SUPERVISIÓN DE LAS OBRAS DE LA T 2", CONSTRUCCIÓN DE TERRAPLÉN EN T2, LEVANTAMIENTO FÍSICO, FOTOGRÁFICO Y TOPOGRÁFICO EN T2, ELABORACIÓN DE LIBROS BLANCOS, ANÁLISIS GEOTECNIA Y SALINIDAD, ACTUALIZACIÓN PROGRAMA MAESTRO DE DESARROLLO AICM, TOLUCA: "REENCARPETADO DE PISTAS, CONSTRUCCIÓN DE DUCTOS, ENTUBAMIENTO EN CABECERAS, AMPLIACIÓN DEL EDIFICIO TERMINAL Y ADQUISICIÓN DE TERRENOS". CUERNAVACA:"REENCARPETADO DE PISTAS Y ADQUISICIÓN DE TERRENOS ". OTROS: "HONORARIOS DE LA FIDUCIARIA".</t>
  </si>
  <si>
    <t>F/11025590 (ANTES 4483-0)</t>
  </si>
  <si>
    <t>DESTINO: CON OBJETO DE DETERMINAR EL CUMPLIMIENTO DE LA MISIÓN Y FINES DEL FILANFI, SE ESTÁN REALIZANDO ACCIONES DE EVALUACIÓN DE LOS PROGRAMAS E IMPACTOS.
CUMPLIMIENTO DE LA MISIÓN:
MEJORAR LA COMPETITIVIDAD DE LAS PYMES</t>
  </si>
  <si>
    <t>DESTINO: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 Y LA GESTION FINANCIERA.
CUMPLIMIENTO DE LA MISIÓN:
A TRAVES DEL FIDEICOMISO SE SE DIO ATENCION A DISTANCIA A DOCENTES DE EDUCACION BASICA Y MEDIA SUPERIOR, SE DESARROLLARON PROYECTOS DE INVESTIGACION EN LA RED FEDERALIZADA UPN CON LOS ESTADOS, ELABORACION Y DICTAMINACION DE MATERIALES DIDACTICOS; TALLERES DE FORMACION DE DOCENTES;EVALUACION DE PROGRAMAS DE ESTUDIO; Y BECAS A DOCENTES CON PERFIL PROMEP Y SE SISTEMATIZA LA GESTION FINANCIERA.</t>
  </si>
  <si>
    <t>DESTINO: IMPRESION DE EDICIONES NUEVAS, REIMPRESIONES DE LIBROS Y MATERIALES DE APOYO.
CUMPLIMIENTO DE LA MISIÓN:
LOS RECURSOS SON UTILIZADOS PARA EFECTUAR LOS PAGOS QUE APOYEN LA EDICION, IMPRESION, PUBLICACION, DISTRIBUCION Y COMERCIALIZACION DE LOS LIBROS QUE INTERESAN AL SUBSISTEMA DE EDUCACION MEDIA SUPERIOR DE LA DGETI Y PROCEDER A LA ADQUISICION DE LOS MATERIALES Y EQUIPO NECESARIO PARA EL CUMPLIMIENTO DEL OBJETO DEL CONVENIO 853-3.</t>
  </si>
  <si>
    <t>DESTINO: FORTALECER EL DESARROLLO DEL DEPORTE PARA FOMENTAR LA ESTRUCTURA DE PLANEACIÓN Y PARTICIPACIÓN ORGANIZADA EN MATERIA DE DEPORTE Y CULTURA FÍSICA, LO CUAL IMPLICA, DE MANERA ENUNCIATIVA MÁS NO LIMITATIVA, LA EJECUCIÓN DE LAS SIGUIENTES ACCIONES:
CUMPLIMIENTO DE LA MISIÓN:
NO SE REPOTAN EGRESOS DURANTE ESTE PERIODO</t>
  </si>
  <si>
    <t>DESTINO: APOYAR LA CONSTRUCCIÓN Y EQUIPAMIENTO DE INFRAESTRUCTURA DEPORTIVA DIRIGIDA A LA POBLACIÓN DEL ESTADO DE GUANAJUATO Y, EN ESPECÍFICO, A LAS PERSONAS CON ALGÚN TIPO DE DISCAPACIDAD.
CUMPLIMIENTO DE LA MISIÓN:
LOS RECURSOSO SE DESTINARON PARA LOS SIGUIENTES RUBROS: PROYECTO EJECUTIVO DE ACCESO Y PUERTA UNO DEL CPN ESTUDIO DE MANIFESTACIÓN DE IMPACTO AMBIENTAL Y ESTUDIO TÉCNICO JUSTIFICATIVO PLAN DE NEGOCIOS Y OPERACIÓN DEL CPN ESTUDIO DE DAÑO AMBIENTAL SERVICIOS DE CONSULTORÍA PARA LA REVISIÓN DE LA SEGUNDA ETAPA DEL PROYECTO EJECUTIVO, VALIDACIÓN Y PROCESO DE LICITACIÓN DEL CPN SEGUNDA ETAPA DE CONSTRUCCIÓN DE REJA PERIMETRAL CON CIMENTACIÓN PARA EL CPN PROYECTO EJECUTIVO PARA LA PLANTA DE TRATAMIENTO DEL CPN</t>
  </si>
  <si>
    <t>DESTINO: SE EJERCIERON LOS RECURSOS AL 100% PARA: EQUIPAMIENTO DEPORTIVO –ECATEPEC- 1ª ETAPA DE REHABILITACIÓN DE LA UNIDAD DEPORTIVA "CESAR CAMACHO QUIROZ" MUNICIPIO DE COACALCO. REHABILITACIÓN DE LA ALBERCA, COMEDOR Y ACCESO A LA ENTRADA PRINCIPAL DE LA UNIDAD DEPORTIVA "JUAN FERNÁNDEZ ALBARRÁN". -IMCUFIDE-
CUMPLIMIENTO DE LA MISIÓN:
LAS EROGACIONES SE ENCUENTAN IDENTIFICADAS COMO PAGOS A ACREEDORES, SE ADJUNTA OFICIO Y COMPROBANTES POR LOS CUALES SE INFORMAN LOS GASTOS DE LOS EGRESOS DEL SEGUNDO Y TERCER TRIMESTRE DE 2011, MISMOS QUE ESTAN ENCAMINADOS AL OBJETO DEL FIDEICOMISO.</t>
  </si>
  <si>
    <t>DESTINO: EN TERRENOS NAC. AL 31 DE AGOSTO DE 2011: SE INTEGRARON 2298 PARA TITULACIÓN ONEROSA Y 1980 PARA TITULACIÓN SOCIAL EXPEDIENTES, SE DESLINDARON 1563 PREDIOS QUE EQUIVALEN A 220655 HECTÁREAS. EN COLONIAS AGRÍCOLAS Y GANADERAS SE INTEGRARON 2298 EXPEDIENTES, SE MIDIERON 532 LOTES, ASI COMO 6 LOTES REGULARIZADOS Y SE NOTIFICARON 42 ÓRDENES DE PAGO.
CUMPLIMIENTO DE LA MISIÓN:
RADICAR A LAS REPRESENTACIONES AGRARIAS Y OFICINAS CENTRALES RECURSOS DEL PROGRAMA FONORDE, PARA LA OPERACIÓN DEL PROGRAMA.</t>
  </si>
  <si>
    <t>DESTINO: SE ESTÁ CUMPLIENDO CON EL OBJETIVO DE CREAR LA RESERVA PARA JUBILACIONES AL PERSONAL CUANDO SE REQUIERA Y EN EL TERCER TRIMESTRE DE 2011, SE CUBRIERON PAGOS A PERSONAL EN PROCESO DE JUBILACIÓN.
CUMPLIMIENTO DE LA MISIÓN:
CREAR UNA RESERVA FINANCIERA PARA EL FONDO DE PRIMAS DE ANTIGUEDAD, BENEFICIOS AL RETIRO Y JUBILACIONES PARA EL PERSONAL DEL INSTITUTO DE INVESTIGACIONES ELÉCTRICAS.</t>
  </si>
  <si>
    <t>PAGAR CON CARGO AL PATRIMONIO FIDEICOMITIDO LOS GASTOS PREVIOS, AUTORIZADOS POR EL COMITE TECNICO DEL FIDEICOMISO Y QUE LA COMISION FEDERAL DE ELECTRICIDAD, POR CONDUCTO DEL COORDINADOR TECNICO O DEL COORDINADOR TECNICO II, HAYA IDENTIFICADO PARA CADA PROYECTO O PARA LA ADQUISICIÓN DE LOS TURBOGENERADORES QUE CADA PROYECTO CRITICO REQUIERA, SEGUN CORRESPONDA.</t>
  </si>
  <si>
    <t>DESTINO: DURANTE EL PERIODO QUE SE INFORMA HAN APORTADO 31.60 MILLONES DE PESOS Y SE HAN APROBADO 13.66 MILLONES DE PESOS PARA EL DESARROLLO DE PROYECTOS. CIFRAS A AGOSTO
CUMPLIMIENTO DE LA MISIÓN:
OTRAS APORTACIONES Y DEVOLUCION DE PROYECTOS</t>
  </si>
  <si>
    <t>DESTINO: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CUMPLIMIENTO DE LA MISIÓN:
EL OBJETO DEL PRESENTE FIDEICOMISO ES ADMINISTRAR Y APLICAR DE UNA FORMA ORDENADA Y TRANSPARENTE LOS RECURSOS QUE APORTE EL FIDEICOMITENTE, CON EL FIN DE DESTINARLOS A FINANCIAR O COMPLEMENTAR FINANCIAMIENTO DE PROYECTOS ESPECÍFICOS DE INVESTIGACIÓN, LA CREACIÓN Y MANTENIMIENTO DE INSTALACIONES DE INVESTIGACIÓN, SU EQUIPAMIENTO, EL SUMINISTRO DE MATERIALES, EL OTORGAMIENTO DE BECAS Y FORMACIÓN DE RECURSOS HUMANOS ESPECIALIZADOS, EL OTORGAMIENTO DE INCENTIVOS EXTRAORDINARIOS AL PERSONAL ACADÉMICO QUE PARTICIPE EN LOS PROYECTOS, Y OTROS PROPÓSITOS DIRECTAMENTE VINCULADOS PARA PROYECTOS CIENTÍFICOS O TECNOLÓGICOS APROBADOS, ASÍ COMO LA CONTRATACIÓN DE PERSONAL QUE REALICE EL FIDEICOMITENTE POR TIEMPO DETERMINADO PARA PROYECTOS CIENTÍFICOS O TECNOLÓGICOS.AL ESTADO DE RESULTADOS SE SUMA LA CANTIDAD DE $ 6,793,493.60 DE EQUIPO EN TRANSITO, MISMOS QUE SE RESTAN A OTROS BIENES MUEBLES.</t>
  </si>
  <si>
    <t>DESTINO: DURANTE EL PERIODO QUE SE INFORMA HAN APORTADO 296.05 MILLONES DE PESOS Y SE HAN APROBADO 237.90 MILLONES DE PESOS PARA EL DESARROLLO DE PROYECTOS. CIFRAS A AGOSTO
CUMPLIMIENTO DE LA MISIÓN:
APOYO PARA LA INVESTIGACION CIENTIFICA Y TECNOLOGICA DEL ESTADO DE CHIAPAS</t>
  </si>
  <si>
    <t>DESTINO: 1.- PAGOS DE LAS AYUDAS VITALICIAS POR SOLIDARIDAD. 2.- PAGOS DEL SEGURO DE SALUD PARA LA FAMILIA. 3.- PAGOS DE AYUDAS POR CONCEPTO DE ENERGÍA ELÉCTRICA. 4.- PAGOS DE AYUDAS PARA EDUCACIÓN.
CUMPLIMIENTO DE LA MISIÓN:
PAGO DE LAS AYUDAS EXTRAORDINARIAS A QUE SE REFIERE EL "DECRETO POR EL QUE SE OTORGAN AYUDAS EXTRAORDINARIAS CON MOTIVO DEL INCENDIO OCURRIDO EL 5 DE JUNIO DE 2009 EN LA GUARDERÍA ABC, SOCIEDAD CIVIL, EN LA CIUDAD DE HERMOSILLO, SONORA", ASÍ COMO EL PAGO POR LOS GASTOS DE ADMINISTRACIÓN DEL FIDEICOMISO.</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</si>
  <si>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AL PERSONAL ADSCRITO AL EMP, LOS RENDIMIENTOS FINANCIEROS Y LAS OTRAS APORTACIONES CORRESPONDEN AL PERSONAL DEL EMP.</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</si>
  <si>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</si>
  <si>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</si>
  <si>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LA DIFERENCIA QUE EXISTE ENTRE EL TOTAL DE EGRESOS REPORTADA EN ESTE PERIODO Y LA CIFRA REGISTRADA EN EL ESTADO DE RESULTADOS, SE DERIVA DE QUE ALGUNOS GASTOS CONTABLEMENTE SE REGISTRAN EN EL MOMENTO DE SU EROGACIÓN EN LA CUENTA DE DEUDORES DIVERSOS (ACTIVO), ESTO HASTA EN TANTO NO SE CUENTA CON SU COMPROBANTE FISCAL. YA CON LOS COMPROBANTES FISCALES SE CANCELA LA CUENTA DE DEUDORES DIVERSOS Y SUS IMPORTES SE APLICAN A LA CUENTA CORRESPONDIENTE DE GASTOS (RESULTADOS).</t>
  </si>
  <si>
    <t>APORTACIÓN INICIAL:   MONTO: $12,468.01   FECHA: 23/01/1969
OBSERVACIONES: EL PATRIMONIO DEL FIDEICOMISO ES DE $0.00 Y LA FIDUCIARIA HA REPORTADO QUE EL NEGOCIO HA CUMPLIDO CON LOS FINES PARA LOS QUE FUE CREADO. EN EL CONTRATO DE FIDEICOMISO NO SE PRECISA NINGÚN MONTO COMO APORTACION DEL FIDEICOMITENTE, SIN EMBARGO, PARA EFECTOS DEL REPORTE SE INDICA COMO APORTACIÓN INICIAL EL MONTO QUE SE REGISTRA EN EL ESTADO FINANCIERO Y COMO FECHA DE APORTACIÓN LA DEL CONTRATO DEL FIDEICOMISO.</t>
  </si>
  <si>
    <t>APORTACIÓN INICIAL:   MONTO: $1,000,000.00   FECHA: 26/11/1992
OBSERVACIONES: LOS EGRESOS PARA FINANCIAR PROYECTOS SE REGISTRAN EN LOS ESTADOS FINANCIEROS COMO APLICACIONES PATRIMONIALES.</t>
  </si>
  <si>
    <t>APORTACIÓN INICIAL:   MONTO: $1,000,000.00   FECHA: 28/02/2002
OBSERVACIONES: N/A</t>
  </si>
  <si>
    <t>APORTACIÓN INICIAL:   MONTO: $1,000,000.00   FECHA: 23/04/2003
OBSERVACIONES: LA DISPONIBILIDAD DEL FIDEICOMISO DIFIERE DEL ESTADO DE POSICIÓN FINANCIERA EMITIDO POR EL FIDUCIARIO, EN RAZÓN DE QUE NO INCLUYE LAS CUENTAS DE ACREEDORES Y DEUDORES DIVERSOS.</t>
  </si>
  <si>
    <t>APORTACIÓN INICIAL:   MONTO: $50,000.00   FECHA: 16/05/2006
OBSERVACIONES: LOS INGRESOS SE COMPONEN DE: APORTACIONES AL FIDEICOMISO+APORTACIONES PAGO HONORARIOS FIDUCIARIOS+DEVOLUCIÓN DE RECURSOS NO UTILIZADOS POR DEPENDENCIAS Y ENTIDADES. LOS EGRESOS SE COMPONEN DE: PAGO DE HONORARIOS FIDUCIARIOS + COMPENSACIONES ECONÓMICAS + COMISIONES BANCARIAS.</t>
  </si>
  <si>
    <t>APORTACIÓN INICIAL:   MONTO: $300,000.00   FECHA: 31/12/2008
OBSERVACIONES: CONFORME A LO ESTABLECIDO EN EL CONTRATO DE FIDEICOMISO YA SE ENTERÓ A LA TESOFE EL ÚLTIMO VENCIMIENTO.</t>
  </si>
  <si>
    <t>APORTACIÓN INICIAL:   MONTO: $7,000,000.00   FECHA: 05/09/2006
OBSERVACIONES: A LA FECHA NO SE HAN PRESENTADO CASOS QUE HAYAN REQUERIDO LA APLICACIÓN DE LOS RECURSOS</t>
  </si>
  <si>
    <t>APORTACIÓN INICIAL:   MONTO: $10,000,000.00   FECHA: 04/11/2004
OBSERVACIONES: EL DICTAMEN DE ESTADOS FINANCIEROS DE LA CONSAR AL 31 DE DICIEMBRE DE 2010 Y AL 31 DE DICIEMBRE DE 2009 ELABORADO POR EL AUDITOR EXTERNO INCLUYE, DENTRO DE SUS NOTAS, LA INFORMACIÓN DEL REGISTRO Y EL SALDO DEL FIDEICOMISO.</t>
  </si>
  <si>
    <t>APORTACIÓN INICIAL:   MONTO: $1,000.00   FECHA: 29/01/2003
OBSERVACIONES: LAS APORTACIONES QUE SE DEPOSITAN A LA FIDUCIARIA, CORRESPONDEN A LOS EGRESOS PRESUPUESTALES DEL SAT, AUTORIZADOS POR S.H.C.P. DE LOS APROVECHAMIENTO DE LOS ARTÍCULOS 16-A Y 16-B DE LA LEY ADUANERA.</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</si>
  <si>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</si>
  <si>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</si>
  <si>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t>
  </si>
  <si>
    <t>APORTACIÓN INICIAL:   MONTO: $1,000.00   FECHA: 19/11/2002
OBSERVACIONES: EL FIDEICOMISO QUE SE REPORTA NO SE ADHIERE A NINGUN PROGRAMA</t>
  </si>
  <si>
    <t>APORTACIÓN INICIAL:   MONTO: $10,000.00   FECHA: 07/01/2006
OBSERVACIONES: FIDEICOMISO CONSTITUIDO EL 16 DE DICIEMBRE DE 2005, APORTACION INICIAL RECIBIDA EL 7 DE ENERO DE 2006 CLAVE DE REGISTRO ASIGNADA EN ENERO 2006.</t>
  </si>
  <si>
    <t>APORTACIÓN INICIAL:   MONTO: $117,047,420.00   FECHA: 01/03/2007
OBSERVACIONES: FIDEICOMISO FORMALIZADO EN 2007.</t>
  </si>
  <si>
    <t>APORTACIÓN INICIAL:   MONTO: $16,580.00   FECHA: 08/07/1994
OBSERVACIONES: EL FIDEICOMISO QUE SE REPORTA NO SE ADHIERE A NINGUN PROGRAMA. EL MONTO REPORTADO EN EL RUBRO DE OTRAS APORTACIONES, SE REFIERE A INGRESOS GENERADOS POR LA PROPIA OPERATIVA DEL FIDEICOMISO.</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</si>
  <si>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</si>
  <si>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EN VIRTUD DE LA SUFICIENCIA DE CAPITAL DE BANOBRAS, ASÍ COMO DE LA BAJA VOLATILIDAD EN EL ÍNDICE DE CAPITALIZACIÓN, NO FUE NECESARIO QUE BANOBRAS REALIZARA APORTACIONES AL PATRIMONIO DE DICHO FIDEICOMISO.</t>
  </si>
  <si>
    <t>APORTACIÓN INICIAL:   MONTO: $1.00   FECHA: 24/05/1972
OBSERVACIONES: NO SE APORTARON RECURSOS PÚBLICOS FEDERALES A ESTE FIDEICOMISO.</t>
  </si>
  <si>
    <t>APORTACIÓN INICIAL:   MONTO: $176,817,025.75   FECHA: 22/12/2004
OBSERVACIONES: EL IMPORTE EN DISPONIBILIDAD SE REFIERE A VALORES DE FÁCIL REALIZACIÓN, REGISTRADOS EN EL ESTADO DE POSICIÓN O SITUACIÓN FINANCIERA.</t>
  </si>
  <si>
    <t>APORTACIÓN INICIAL:   MONTO: $110,000,000.00   FECHA: 18/10/2001
OBSERVACIONES: NINGUNA.</t>
  </si>
  <si>
    <t>APORTACIÓN INICIAL:   MONTO: $2.00   FECHA: 24/04/2008
OBSERVACIONES: EL FIDEICOMISO FUE CONSTITUIDO EL 31 DE MARZO DEL 2008.</t>
  </si>
  <si>
    <t>APORTACIÓN INICIAL:   MONTO: $1,000.00   FECHA: 31/10/1997
OBSERVACIONES: PROGRAMA DE GARANTIAS NAFIN.</t>
  </si>
  <si>
    <t>APORTACIÓN INICIAL:   MONTO: $62,890,122.00   FECHA: 31/07/1995
OBSERVACIONES: SIN OBSERVACIONES</t>
  </si>
  <si>
    <t>APORTACIÓN INICIAL:   MONTO: $1,000.00   FECHA: 06/10/2003
OBSERVACIONES: NINGUNO</t>
  </si>
  <si>
    <t>APORTACIÓN INICIAL:   MONTO: $20,000,000.00   FECHA: 07/12/2001
OBSERVACIONES: NINGUNA</t>
  </si>
  <si>
    <t>APORTACIÓN INICIAL:   MONTO: $3,069,000.00   FECHA: 05/05/2003
OBSERVACIONES: SIN COMENTARIOS</t>
  </si>
  <si>
    <t>APORTACIÓN INICIAL:   MONTO: $12,000,000.00   FECHA: 01/04/2005
OBSERVACIONES: INICIO OPERACIONES EN MAYO 2005.</t>
  </si>
  <si>
    <t>APORTACIÓN INICIAL:   MONTO: $1.00   FECHA: 01/01/2010
OBSERVACIONES: EL FIDEICOMISO INICIO OPERACIONES A PARTIR DEL 26 DE NOVIEMBRE DE 2010.</t>
  </si>
  <si>
    <t>APORTACIÓN INICIAL:   MONTO: $1,000.00   FECHA: 01/06/1995
OBSERVACIONES: SIN OBSERVACIONES.</t>
  </si>
  <si>
    <t>APORTACIÓN INICIAL:   MONTO: $68,500,000.00   FECHA: 09/08/2002
OBSERVACIONES: EL FIDUCIARIO ES BANSEFI. LA PARTIDA PRESUPUESTAL AFECTADA ES 46101</t>
  </si>
  <si>
    <t>APORTACIÓN INICIAL:   MONTO: $9,750,000.00   FECHA: 09/08/2002
OBSERVACIONES: EL FIDUCIARIO ES BANSEFI. LA PARTIDA PRESUPUESTAL AFECTADA ES 46101</t>
  </si>
  <si>
    <t>APORTACIÓN INICIAL:   MONTO: $122,486,095.27   FECHA: 14/05/1993
OBSERVACIONES: LOS SALDOS SE INTEGRAN CON LA INFORMACION RECIBIDA RESPONSABILIDAD DEL FIDUCIARIO BBVA BANCOMER.</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</si>
  <si>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</si>
  <si>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$47,000,000.00   FECHA: 14/02/2002
OBSERVACIONES: LOS SALDOS SE INTEGRAN CON LA INFORMACION RECIBIDA RESPONSABILIDAD DEL FIDUCIARIO SANTANDER SERFIN.</t>
  </si>
  <si>
    <t>APORTACIÓN INICIAL:   MONTO: $100,000.00   FECHA: 20/02/2006
OBSERVACIONES: LAS OBRAS Y PROYECTOS FINANCIADOS CON RECURSOS 2007 SE ENCUENTRAN CONCLUIDAS.</t>
  </si>
  <si>
    <t>APORTACIÓN INICIAL:   MONTO: $1.00   FECHA: 12/12/1963
OBSERVACIONES: NO SE APORTARON RECURSOS PÚBLICOS FEDERALES A ESTE FIDEICOMISO.</t>
  </si>
  <si>
    <t>APORTACIÓN INICIAL:   MONTO: $2,000,000.00   FECHA: 23/12/2009
OBSERVACIONES: SE CONTINUAN REALIZANDO LABORES DE PROMOCIÓN PARA IMPULSAR INVERSIÓN DE CAPITAL PRIVADO EN EMPRESAS DEL SECTOR RURAL Y AGROINDUSTRIAL MEDIANTE ESTE VEHICULO</t>
  </si>
  <si>
    <t>APORTACIÓN INICIAL:   MONTO: $490,994.91   FECHA: 21/12/2004
OBSERVACIONES: EL FIDUCIARIO ES BANSEFI. LA PARTIDA PRESUPUESTAL AFECTADA ES 48301 DONACIONES A FIDEICOMISOS EL ÁMBITO ES MIXTO PRIVADO. EN ESTE INFORME FINANCIERO SÓLO SE REPORTA EL MONTO LA SUBCUENTA CORRESPONDIENTE A RECURSOS PÚBLICOS ANTES DE IVA.</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</si>
  <si>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</si>
  <si>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</si>
  <si>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</si>
  <si>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APORTACIÓN INICIAL:   MONTO: $1.00   FECHA: 15/05/1964
OBSERVACIONES: NO SE APORTARON RECURSOS PÚBLICOS FEDERALES A ESTE MANDATO.</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</si>
  <si>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 LOS DATOS TIENEN CARACTER PRELIMINAR</t>
  </si>
  <si>
    <t>APORTACIÓN INICIAL:   MONTO: $44,928,182.64   FECHA: 13/09/2007
OBSERVACIONES: SE REGISTRA LA PRESENTE INFORMACION A FIN DE DAR CUMPLIMIENTO A LAS DISPOSICIONES HACENDARIAS</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</si>
  <si>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</si>
  <si>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</si>
  <si>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</si>
  <si>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</si>
  <si>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$20,000.00   FECHA: 21/02/1996
OBSERVACIONES: ESTE FIDEICOMISO RECIBE RECURSOS FEDERALES A TRAVÉS DEL INAPESCA Y CONAPESCA.</t>
  </si>
  <si>
    <t>APORTACIÓN INICIAL:   MONTO: $120,000,000.00   FECHA: 29/07/2002
OBSERVACIONES: EN LA DISPONIBILDAD ESTAN INCLUIDOS LOS IMPORTES AUTORIZADOS POR EL COMITÉ TECNICO PARA EL DESARROLLO DE PROYECTOS INHERENTES AL SISTEMA NACIONAL E-MÉXICO</t>
  </si>
  <si>
    <t>APORTACIÓN INICIAL:   MONTO: $1.00   FECHA: 01/06/2006
OBSERVACIONES: CON OFICIO 5.1.-2944 DE FECHA 13 DE SEPTIEMBRE DE 2010, SE ENVIÓ A LA SHCP EL PROYECTO DE CONVENIO DE EXTINCIÓN DEL FIDEICOMISO BENJAMÍN HILL-FERROCARRIL SONORA-BAJA CALIFORNIA, A FIN DE OBTENER LA OPINIÓN CORRESPONDIENTE, A LA FECHA NO SE HA TENIDO RESPUESTA.</t>
  </si>
  <si>
    <t>APORTACIÓN INICIAL:   MONTO: $750,000,000.00   FECHA: 04/11/2002
OBSERVACIONES: EN LA DISPONIBILIDAD ESTAN INCLUIDOS LOS IMPORTES AUTORIZADOS POR EL COMITE TECNICO PARA EL DESARROLLO DEL PROGRAMA DE COBERTURA SOCIAL DE TELECOMUNICACIONES, PRIMERA Y SEGUNDA ETAPA Y PARA EL PROYECTO DE RED COMPLEMENTARIA SATELITAL.</t>
  </si>
  <si>
    <t>APORTACIÓN INICIAL:   MONTO: $4,000,000.00   FECHA: 27/01/2000
OBSERVACIONES: LA DISPONIBILIDAD CORRESPONDE AL ACTIVO TOTAL. LOS INGRESOS CORRESPONDEN A RECUPERACIONES DE CAPITAL E INTERESES Y APORTACIONES DE LOS TRABAJADORES AL FONDO.</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</si>
  <si>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</si>
  <si>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$70,000,000.00   FECHA: 01/09/1995
OBSERVACIONES: ESTE FIDEICOMISO YA NO REPORTA MOVIMIENTOS EN VIRTUD DE QUE SE ENCUENTRA EN PROCESO DE EXTINCIÓN. BANAMEX ENTERÓ LOS REMANENTES AL GOB. DEL EDO. DE Q. ROO POR $ 11'966,025.96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</si>
  <si>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17/08/1987
OBSERVACIONES: BANOBRAS NO REPORTA DISPONIBILIDAD, EN VIRTUD DE QUE NO SE HAN REALIZADO APORTACIONES DE RECURSOS PUBLICOS.</t>
  </si>
  <si>
    <t>APORTACIÓN INICIAL:   MONTO: $5,000,000.00   FECHA: 07/08/1991
OBSERVACIONES: CON FECHA 19 DE NOVIEMBRE DE 2010, CAPUFE LLEVÓ A CABO LA FIRMA DEL CONVENIO DE EXTINCIÓN DEL FIDEICOMISO 22336-2, DE IGUAL MANERA EN LA MISMA FECHA SE FIRMÓ EL CONVENIO DE ADHESIÓN AL FIDEICOMISO 689, EN EL CUAL SE LE RECONOCEN A CAPUFE, TODOS SUS DERECHOS EN LOS MISMOS TÉRMINOS Y CONDICIONES QUE SE TENIAN EN EL EXTINTO FIDEICOMISO 22336-2. EN ESTE MISMO CONVENIO DE ADHESIÓN, SE DEJA EXPRESA CONSTANCIA QUE LAS APORTACIONES DE CAPUFE AL PROYECTO, ASCIENDEN A LA CANTIDAD DE 189,794,370.14 PESOS, CANTIDAD QUE RESULTA DE LA ACTUALIZACIÓN AL MES DE OCTUBRE DE 2010 (INPC), DE LAS APORTACIONES REALIZADAS POR CAPUFE EN DIFERENTES FECHAS AL EXTINTO FIDEICOMISO 22336-2. SE ENCUENTRA EN TRÁMITE LA BAJA DE LA CLAVE DE REGISTRO DEL FIDEICOMISO 22336-2 (700009JOU251), ASI COMO EL REGISTRO Y LA CLAVE CORRESPONDIENTE DEL FIDEICOMISO 689 (CONVENIO DE ADHESIÓN).</t>
  </si>
  <si>
    <t>APORTACIÓN INICIAL:   MONTO: $20,000,000.00   FECHA: 05/06/1992
OBSERVACIONES: LOS RECURSOS APORTADOS POR CAPUFE COMO INVERSIÓN PARA LA CONSTRUCCIÓN DE LA CARRETERA SE HICIERON DEL 5-JUN-1992 AL 26-DIC-1994 POR UN TOTAL DE $292'647,777.00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</si>
  <si>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</si>
  <si>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$1,649,510,490.00   FECHA: 06/02/2009
OBSERVACIONES: .</t>
  </si>
  <si>
    <t>APORTACIÓN INICIAL:   MONTO: $1,000.00   FECHA: 26/02/2009
OBSERVACIONES: EL BALANCE FINANCIERO AL 30 SEPTIEMBRE DE 2011, TIENE EL CONCEPTO DE ENTREGA PATRIMONIALES POR 150.88 MILLONES DE PESOS LOS CUALES FUERON MINISTRADOS 100 MPD EN 2010 Y 50 MILLONES MINISTRADOS EN 2011, 500 MIL PESOS MINISTRADOS EN AGOSTO DE 2011 Y 88 MIL PESOS POR CONCEPTO DE PAGO PARA LA EVALUACION DE UN DESPACHO EXTERNO TAMBIEN EN AGOSTO DE 2011.</t>
  </si>
  <si>
    <t>APORTACIÓN INICIAL:   MONTO: $5,464,683.00   FECHA: 11/01/1976
OBSERVACIONES: NINGUNA</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</si>
  <si>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</si>
  <si>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</si>
  <si>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APORTACIÓN INICIAL:   MONTO: $34,100,000.00   FECHA: 01/10/2004
OBSERVACIONES: CON FECHA 29 DE MARZO DE 2011 SE FIRMO SEGUNDO CONVENIO MODIFICATORIO AL FIDEICOMISO PIAPYME POR MEDIO DEL CUAL SE CONSTITUYE EL FIDEICOMISO DENOMINADO "FIDEICOMISO PARA LA COMPETITIVIDAD E INOVACION MEXICO- UNION EUROPEA" Y O "FIDEICOMISO PROCEI".</t>
  </si>
  <si>
    <t>APORTACIÓN INICIAL:   MONTO: $1,554,507.45   FECHA: 20/01/1981
OBSERVACIONES: NINGUNA</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</si>
  <si>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</si>
  <si>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$300,000.00   FECHA: 10/09/2010
OBSERVACIONES: INICIO OPERACIONES EN 2010</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</si>
  <si>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</si>
  <si>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2009-2010 DE 40,555 ESCUELAS BENEFICIADAS EN LA FASE IX.</t>
  </si>
  <si>
    <t>APORTACIÓN INICIAL:   MONTO: $96,500,357.00   FECHA: 24/11/1995
OBSERVACIONES: LA DISPONIBILIDAD FINAL DEL FIDEICOMISO SE REINTEGRO A LA TESOFE A PETICION DE LA SHCP ACTUALMENTE EL FIDEICOMISO Y EL PROGRAMA SE ENCUENTRAN EN PROCESO DE EXTINCIÓN. LOS ESTADOS FINANCIEROS DEL EJERCICIO 2009 Y 2010 EN PROCESO DE DICTAMEN POR AUDITOR EXTERNO.</t>
  </si>
  <si>
    <t>APORTACIÓN INICIAL:   MONTO: $32,978,793.00   FECHA: 18/12/2001
OBSERVACIONES: EN LOS INDICADORES DEL CUMPLIMIENTO DE LAS METAS, NO SE DA LA OPCIÓN DE OTROS O DE ACREDITADO QUE ES LA UNIDAD DE MEDIDA UTILIZADO EN EL SUBSISTEMA.</t>
  </si>
  <si>
    <t>APORTACIÓN INICIAL:   MONTO: $72,000,000.00   FECHA: 15/11/1994
OBSERVACIONES: LOS DATOS CONTENIDOS SON RESPONSABILIDAD DE LA UR.</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</si>
  <si>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</si>
  <si>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</si>
  <si>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$50,000.00   FECHA: 30/03/2000
OBSERVACIONES: EN EL RUBRO DE DISPONIBILIDAD A DICIEMBRE DE 2009 ES EL IMPORTE DEL PATRIMONIO A DICIEMBRE DE 2010. CABE HACER MENCIÓN QUE DERIVADO DE LA AUDITORIA AL FIDEICOMISO SE DISMINUYE EL SALDO REFLEJADO EN EL PATRIMONIO POR LA APLICACIÓN DE LAS ADQUICIONES DE EQUIPOS PARA LAS DEPENDENCIAS POLITECNICAS EN APOYO A LA INVESTIGACIÓN CIENTIFICA Y EL DESARROLLO TECNOLOGICO ASI COMO DE UN PROGRAMA DENOMINADO PESO A PESO</t>
  </si>
  <si>
    <t>APORTACIÓN INICIAL:   MONTO: $208,291,000.00   FECHA: 24/02/2009
OBSERVACIONES: NO HAY OBSERVACIONES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</si>
  <si>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</si>
  <si>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Y ESTADO DE RESULTADOS.</t>
  </si>
  <si>
    <t>APORTACIÓN INICIAL:   MONTO: $46,980,846.00   FECHA: 28/03/1990
OBSERVACIONES: EL IMPORTE DE LA APORTACIÓN INICIAL ESTA EN VIEJOS PESOS. EL SOPORTE DOCUMENTAL INCLUYE: BALANCE Y ESTADO DE RESULTADOS.</t>
  </si>
  <si>
    <t>APORTACIÓN INICIAL:   MONTO: $185,007,660.00   FECHA: 28/03/1990
OBSERVACIONES: EL IMPORTE DE LA APORTACIÓN INICIAL ESTA EN VIEJOS PESOS. EL SOPORTE DOCUMENTAL INCLUYE: BALANCE Y ESTADO DE RESULTADOS.</t>
  </si>
  <si>
    <t>APORTACIÓN INICIAL:   MONTO: $320,332.00   FECHA: 12/01/2004
OBSERVACIONES: CABE COMENTAR, QUE LOS ESTADOS DE CUENTA QUE EMITE LA FIDUCIARIA SON DE MANERA MENSUAL Y DE FORMA ACUMULADA, POR LO QUE SE ADJUNTAN LOS DOCUMENTOS: RESUMEN EJECUTIVO, INFORME, BALANCE GENERAL, ESTADO DE RESULTADOS, COMPOSICIÓN DE RENDIMIENTOS, NOTAS AL BALANCE, ESTADOS DE CUENTA (GENERAL,JUBILACION,ANTIG Y ANTIG-SIND), COMPOSICIÓN DE LA CARTERA.</t>
  </si>
  <si>
    <t>APORTACIÓN INICIAL:   MONTO: $300,000,000.00   FECHA: 16/10/1986
OBSERVACIONES: EN EL MES DE JUNIO EL INAH TRANSFIRIO UN MILLON DE PESOS PARA ESTE FIDEICOMISO, EN VIRTUD QUE DICHA CANTIDAD ESTABA PRESUPUESTADA EN DICHO MES PARA EL MISMO.</t>
  </si>
  <si>
    <t>APORTACIÓN INICIAL:   MONTO: $1,000,000.00   FECHA: 17/12/2003
OBSERVACIONES: NO HAY OBSERVACIONES.</t>
  </si>
  <si>
    <t>APORTACIÓN INICIAL:   MONTO: $8,000,000.00   FECHA: 31/12/2000
OBSERVACIONES: NINGUNA</t>
  </si>
  <si>
    <t>APORTACIÓN INICIAL:   MONTO: $3,000,000.00   FECHA: 31/08/2000
OBSERVACIONES: SE ENCUENTRA PENDIENTE LA CANCELACIÓN DE LA CLAVE DE ESTE FIDEICOMISO.</t>
  </si>
  <si>
    <t>APORTACIÓN INICIAL:   MONTO: $500,000.00   FECHA: 24/07/1998
OBSERVACIONES: NO SE PRESENTAN ESTADOS DE CUENTA NI BALANCE, TODA VEZ QUE EL FIDUCIARIO NO EMITE ESTADOS DE CUENTA CON SALDO EN CEROS, QUE ES EL CASO DE LA SUBCUENTA.</t>
  </si>
  <si>
    <t>APORTACIÓN INICIAL:   MONTO: $325,113,182.43   FECHA: 31/05/2010
OBSERVACIONES: LOS DATOS CONTENIDOS SON RESPONSABILIDAD DE LA UR</t>
  </si>
  <si>
    <t>APORTACIÓN INICIAL:   MONTO: $1,229,400.00   FECHA: 04/10/1991
OBSERVACIONES: EL 30 DE MARZO DE 2001 SE SUSCRIBIÓ EL CONVENIO DE EXTINCIÓN DEL CONTRATO DE FIDEICOMISO. EL 19 DE DIC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</si>
  <si>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APORTACIÓN INICIAL:   MONTO: $68,705,554.00   FECHA: 13/06/2000
OBSERVACIONES: CONVENIO EN PROCESO DE EXTINCIÓN</t>
  </si>
  <si>
    <t>APORTACIÓN INICIAL:   MONTO: $141,732,752.00   FECHA: 15/05/2002
OBSERVACIONES: CONVENIO EN PROCESO DE EXTINCIÓN</t>
  </si>
  <si>
    <t>APORTACIÓN INICIAL:   MONTO: $3,136,815.00   FECHA: 25/11/2003
OBSERVACIONES: ESTE FIDEICOMISO SE CONSTITUYÓ COMO GARANTÍA DE PAGO, PARA UN ARRENDAMIENTO FINANCIERO POR LA ADQUISICIÓN DE UN ACELERADOR LINEAL PARA EL ÁREA DE ONCOLOGÍA DEL HOSPITAL, SITUACIÓN QUE SE CUMPLIÓ EN EL MES DE ABRIL DEL 2010.</t>
  </si>
  <si>
    <t>APORTACIÓN INICIAL:   MONTO: $3,849,970.01   FECHA: 30/10/2007
OBSERVACIONES: EL FIDEICOMISO NO CUENTA CON COMITÉ TÉCNICO. ASÍ MISMO ESTE FIDEICOMISO HA CUMPLIDO CON SUS FINES POR LO QUE SE DIÓ POR TERMINADO EL CONTRATO CORRESPONDIENTE.</t>
  </si>
  <si>
    <t>APORTACIÓN INICIAL:   MONTO: $14,000,000.00   FECHA: 25/08/1993
OBSERVACIONES: NINGUNA</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</si>
  <si>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</si>
  <si>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</si>
  <si>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$202,258,000.00   FECHA: 13/07/1990
OBSERVACIONES: FIDEICOMISO DE PRESTACIONES LABORALES EXPUESTO A LAS FLUCTUACIONES DE LOS MERCADOS FINANCIEROS. EL IMPORTE DE LA APORTACIÓN INICIAL POR $202,258,000.00 ESTA EXPRESADA EN VIEJOS PESOS DEL 13 DE JULIO DE 1990. EXISTE UNA DIFERENCIA DE 0.01 ENTRE EL ESTADO DE CUENTA BANCARIO Y LO CAPTURADO EN EL RENGLON DE RENDIMIENTOS FINANCIEROS DEBIDO A EL REDONDEO DEL BANCO.</t>
  </si>
  <si>
    <t>APORTACIÓN INICIAL:   MONTO: $40,137,699.09   FECHA: 18/02/1985
OBSERVACIONES: CIFRAS CONFORME AL ESTADO DE CUENTA DE LA FIDUCIARIA (BANORTE) EL IMPORTE DE LA APORTACIÓN INICIAL POR $40,137,699.09 ESTA EXPRESADA EN VIEJOS PESOS DEL 18 DE FEBRERO DE 1985.</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</si>
  <si>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30 DE JUNIO DE 2011,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COPIA.EN ESA FECHA SE FORMALIZÓ EL CONVENIO DE EXTINCIÓN EN EL QUE PARTICIPÓ LA SRA.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</si>
  <si>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</si>
  <si>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$ 2,341.97, SE ESTÁ ACLARANDO LA DIFERENCIA CON NAFIN Y SE REPONDRA EL PROCESO DE FIRMA DEL CONVENIO CON LAS NUEVAS AUTORIDADES, INICIANDO LA DECLARATORIO DE EXTINCIÓN EN EL MENU EXTINCIÓN DE ESTE MODULO DEL PIPP</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</si>
  <si>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</si>
  <si>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APORTACIÓN INICIAL:   MONTO: $87,500,000.00   FECHA: 13/08/2010
OBSERVACIONES: DE ACUERDO CON LAS REGLAS DE OPERACION DEL PROGRAMA JOVEN EMPRENDEDOR RURAL Y FONDO DE TIERRAS SE ESPECIFICAN LOS REQUISITOS, PROCEDIMIENTOS PARA ACCEDER A LOS APOYOS.</t>
  </si>
  <si>
    <t>APORTACIÓN INICIAL:   MONTO: $63,800,000.00   FECHA: 16/11/2006
OBSERVACIONES: LA INFORMACIÓN FINANCIERA FUE PROPORCIONADA POR LA GERENCIA FIDUCIARIA DE ADMINISTRACIÓN DE NEGOCIOS PÚBLICOS DEL BANCO NACIONAL DE OBRAS Y SERVICIOS PÚBLICOS, S.N.C.(BANOBRAS). EL ÓRGANO INTERNO DE CONTROL EN LA SEMARNAT, LLEVÓ A CABO LA AUDITORÍA 29/2009 A LA DIRECCIÓN GENERAL DE PROGRAMACIÓN Y PRESUPUESTO, MISMA QUE CONSIDERÓ AL FIDEICOMISO EN CUESTIÓN, DE FECHA 21 DE DICIEMBRE DE 2009.</t>
  </si>
  <si>
    <t>APORTACIÓN INICIAL:   MONTO: $31,860,000.00   FECHA: 25/05/2006
OBSERVACIONES: SIN OBSERVACIONES.</t>
  </si>
  <si>
    <t>APORTACIÓN INICIAL:   MONTO: $15,353,864.00   FECHA: 28/11/1994
OBSERVACIONES: NINGUNA.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</si>
  <si>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 EN JULIO DE 2011, SE REALIZÓ UNA APORTACIÓN ADICIONAL DE $5,000,000.00.</t>
  </si>
  <si>
    <t>APORTACIÓN INICIAL:   MONTO: $746,579,503.00   FECHA: 10/12/2007
OBSERVACIONES: SIN OBSERVACIONES</t>
  </si>
  <si>
    <t>APORTACIÓN INICIAL:   MONTO: $391,322,372.00   FECHA: 22/07/2009
OBSERVACIONES: SIN OBSERVACIONES</t>
  </si>
  <si>
    <t>APORTACIÓN INICIAL:   MONTO: $35,000,000.00   FECHA: 28/02/2002
OBSERVACIONES: LA DISPONIBILIDAD CORRESPONDE A LA REPORTADA POR EL FIDUCIARIO.</t>
  </si>
  <si>
    <t>APORTACIÓN INICIAL:   MONTO: $5,000,000.00   FECHA: 20/12/2005
OBSERVACIONES: LA DISPONIBILIDAD CORRESPONDE A LA REPORTADA POR EL FIDUCIARIO</t>
  </si>
  <si>
    <t>APORTACIÓN INICIAL:   MONTO: $400,000,000.00   FECHA: 25/10/2000
OBSERVACIONES: SE ADJUNTAN LAS NUEVAS REGLAS DE OPERACION DEL FIDEICOMISO APROBADAS MEDIANTE EL ACUERDO 28/10 EN SESION CELEBARADA EL 17 DE JUNIO DEL CONSEJO DIRECTIVO.</t>
  </si>
  <si>
    <t>APORTACIÓN INICIAL:   MONTO: $163,499,803.42   FECHA: 16/11/2000
OBSERVACIONES: .</t>
  </si>
  <si>
    <t>APORTACIÓN INICIAL:   MONTO: $5,953,797.10   FECHA: 16/11/2000
OBSERVACIONES: .</t>
  </si>
  <si>
    <t>APORTACIÓN INICIAL:   MONTO: $3,182,838.78   FECHA: 21/12/2005
OBSERVACIONES: .</t>
  </si>
  <si>
    <t>APORTACIÓN INICIAL:   MONTO: $1,139,400,000.00   FECHA: 17/12/1997
OBSERVACIONES: LA APORTACION INICIAL CORRESPONDE A LA CONSTITUCION DEL FIDEICOMISO.</t>
  </si>
  <si>
    <t>APORTACIÓN INICIAL:   MONTO: $271,751,000.00   FECHA: 09/10/1989
OBSERVACIONES: LA APORTACIÓN INICIAL CORRESPONDE A LA CONSTITUCIÓN DEL FIDEICOMISO. SE REALIIZARON AJUSTES COMO RESULTADO DE LA AUDITORIA AL 31 DE DICIEMBRE DE 2010, POR LO QUE SE MODIFICO EL SALDO FINAL DEL EJERCICIO ANTERIOR.</t>
  </si>
  <si>
    <t>APORTACIÓN INICIAL:   MONTO: $1.00   FECHA: 18/03/1967
OBSERVACIONES: SE DISEÑO PLAN DE TRABAJO PARA REVISIÓN DE DATOS DEL CONVENIO DE EXTINCIÓN</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</si>
  <si>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</si>
  <si>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</si>
  <si>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$150,000.00   FECHA: 30/06/2000
OBSERVACIONES: NINGUNA</t>
  </si>
  <si>
    <t>APORTACIÓN INICIAL:   MONTO: $10,000,000.00   FECHA: 15/08/2003
OBSERVACIONES: NINGUNA</t>
  </si>
  <si>
    <t>APORTACIÓN INICIAL:   MONTO: $100,000.00   FECHA: 22/11/1996
OBSERVACIONES: NINGUNA</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</si>
  <si>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</si>
  <si>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$500,000.00   FECHA: 10/10/1990
OBSERVACIONES: NINGUNA</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</si>
  <si>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</si>
  <si>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</si>
  <si>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</si>
  <si>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$1,524,815.12   FECHA: 29/07/2005
OBSERVACIONES: SE CONTINUA CON EL PROCESO DE EXTINCIÓN DEL FIDEICOMISO A TRAVÉS DE LA UNIDAD JURIDICA DE LA ENTIDAD.</t>
  </si>
  <si>
    <t>APORTACIÓN INICIAL:   MONTO: $382,312.80   FECHA: 07/11/2005
OBSERVACIONES: ESTE FIDEICOMISO SE ENCUENTRA EN PROCESO DE EXTINCIÓN EN EL ÁREA JURIDICA DE LA ENTIDAD.</t>
  </si>
  <si>
    <t>APORTACIÓN INICIAL:   MONTO: $250,676.26   FECHA: 30/01/2006
OBSERVACIONES: SE CONTINUA CON EL PROCESO DE EXTINCIÓN DEL FIDEICOMISO A TRAVÉS DE LA UNIDAD JURIDICA DE LA ENTIDAD.</t>
  </si>
  <si>
    <t>APORTACIÓN INICIAL:   MONTO: $1,050,000.00   FECHA: 27/12/2001
OBSERVACIONES: INFORMACIÓN DEFINITIVA.</t>
  </si>
  <si>
    <t>APORTACIÓN INICIAL:   MONTO: $999,996.00   FECHA: 27/12/2001
OBSERVACIONES: INFORMACIÓN DEFINITIVA.</t>
  </si>
  <si>
    <t>APORTACIÓN INICIAL:   MONTO: $500,000.00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</si>
  <si>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</si>
  <si>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CORRESPONDIENTE A EJERCICIO FISCAL 2009 Y SE REALIZO EL DIA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</si>
  <si>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</si>
  <si>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</si>
  <si>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</si>
  <si>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15/05/1994
OBSERVACIONES: EL SALDO SE REPORTA HASTA EL MES DE ABRIL DE 2009, YA QUE LA INSTITUCIION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</si>
  <si>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POSTERIORES A LOS REPORTADOS.</t>
  </si>
  <si>
    <t>APORTACIÓN INICIAL:   MONTO: $14,257,183.68   FECHA: 28/12/2004
OBSERVACIONES: EN LA DECIMA TERCERA SESION ORDINARIA DEL COMITE TECNICO DEL FIDEICOMISO, EN SU ACUERDO NO. 07/SO/03/2010, LOS MIEMBROS DEL COMITE DE MANERA UNANIME APROBARON QUE SE LLEVARA A CABO LA TRANSMISION DEL FIDEICOMISO AL GOBIERNO ESTATAL, DERIVADO DE ESTO SE REALIZO EL CUARTO CONVENIO MODIFICATORIO DEL FIDEICOMISO PUBLICO DE INVERSÍON ADMINISTRATIVA NUMERO 160830-2.</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</si>
  <si>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</si>
  <si>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$50,000,000.00   FECHA: 28/09/2007
OBSERVACIONES: SE ANEXA DOCUMENTACIÓN SOPORTE.</t>
  </si>
  <si>
    <t>APORTACIÓN INICIAL:   MONTO: $776,000,000.00   FECHA: 28/09/2007
OBSERVACIONES: SE ANEXA DOCUMENTACIÓN SOPORTE.</t>
  </si>
  <si>
    <t>APORTACIÓN INICIAL:   MONTO: $100,000.00   FECHA: 03/11/2000
OBSERVACIONES: NINGUNA</t>
  </si>
  <si>
    <t>APORTACIÓN INICIAL:   MONTO: $2,500,000.00   FECHA: 30/10/2007
OBSERVACIONES: NINGUNA</t>
  </si>
  <si>
    <t>APORTACIÓN INICIAL:   MONTO: $100,000.00   FECHA: 14/11/2000
OBSERVACIONES: NO EXISTEN OBSERVACIONES</t>
  </si>
  <si>
    <t>APORTACIÓN INICIAL:   MONTO: $10,000.00   FECHA: 22/12/2000
OBSERVACIONES: LA DISPONIBILIDAD ANTERIOR ($40,401,548) AL 31 DE DICIEMBRE DE 2009, ESTÁ DETERMINADA DE ACUERDO AL FLUJO DE EFECTIVO DEL CUARTO TRIMESTRE DE 2009.</t>
  </si>
  <si>
    <t>APORTACIÓN INICIAL:   MONTO: $10,000.00   FECHA: 20/10/2005
OBSERVACIONES: ---LA DISPONIBILIDAD QUE SE REPORTO EN EL RENGLÓN ANTERIOR ES DEL EJERCICIO 2010.</t>
  </si>
  <si>
    <t>APORTACIÓN INICIAL:   MONTO: $505,950.00   FECHA: 21/12/2000
OBSERVACIONES: NINGUNA</t>
  </si>
  <si>
    <t>APORTACIÓN INICIAL:   MONTO: $511,500.00   FECHA: 15/12/2004
OBSERVACIONES: NO HAY</t>
  </si>
  <si>
    <t>APORTACIÓN INICIAL:   MONTO: $5,000.00   FECHA: 28/11/2007
OBSERVACIONES: SIN OBSERVACIONES</t>
  </si>
  <si>
    <t>APORTACIÓN INICIAL:   MONTO: $150,000.00   FECHA: 04/08/1992
OBSERVACIONES: SIN OBSERVACIONES</t>
  </si>
  <si>
    <t>APORTACIÓN INICIAL:   MONTO: $100,001.00   FECHA: 26/12/2000
OBSERVACIONES: RECURSOS EN INSTRUMENTOS DE INVERSION</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</si>
  <si>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</si>
  <si>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$10,000,000.00   FECHA: 10/02/2011
OBSERVACIONES: NINGUNA</t>
  </si>
  <si>
    <t>APORTACIÓN INICIAL:   MONTO: $1,000,000.00   FECHA: 13/11/2000
OBSERVACIONES: N/A</t>
  </si>
  <si>
    <t>APORTACIÓN INICIAL:   MONTO: $688,639.00   FECHA: 28/01/2008
OBSERVACIONES: ESTE FIDEICOMISO FUNCIONA UNICAMENTE CON RECURSOS AUTOGENERADOS</t>
  </si>
  <si>
    <t>APORTACIÓN INICIAL:   MONTO: $11,027,528.68   FECHA: 28/10/2004
OBSERVACIONES: 0</t>
  </si>
  <si>
    <t>APORTACIÓN INICIAL:   MONTO: $18,050.00   FECHA: 07/11/2000
OBSERVACIONES: EL SALDO DE "APORTACIONES DE RECURSOS FISCALES", "APORTACIONES DE RECURSOS PROPIOS (PÚBLICOS FEDERALES)", "OTROS PRODUCTOS Y BENEFICIOS", "ENTEROS A LA TESOFE" POR LA CANTIDAD DE $0.00 (CERO PESOS MN) RESPECTIVAMENTE, OBEDECE A QUE ESTE FIDEICOMISO NO HA RECIBIDO DURANTE ESTE PERIODO CANTIDAD ALGUNA POR ESTOS CONCEPTOS, NO SE HAN REALIZADO EROGACIONES ACUMULADAS NI ENTEROS A LA TESOFE. EL SALDO DE DISPONIBILIDAD A DICIEMBRE DE 2009 CORRESPONDE A LA DISPONIBILIDAD PATRIMONIAL FINAL DE ESE EJERCICIO.</t>
  </si>
  <si>
    <t>APORTACIÓN INICIAL:   MONTO: $8,500,000.00   FECHA: 24/11/2000
OBSERVACIONES: EN EL SISTEMA DEL PROCESO INTEGRAL DE PROGRAMACION Y PRESUPUESTO "PIPP" DEL EJERCICIO 2011, SE ENCUENTRA VIGENTE LA CLAVE DE ACTUALIZACION DEL FIDEICOMISO 1750-2. NOTA: LA CANTIDAD DE 8,036, 322.44 CORRESPONDE A LA DISPONIBILIDAD FINAL DEL EJERCICIO 2010</t>
  </si>
  <si>
    <t>APORTACIÓN INICIAL:   MONTO: $1,000,000.00   FECHA: 25/03/2010
OBSERVACIONES: SE TURNA REPORTE DEL FIDEICOMISO PARA AUTORIZACIÓN</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</si>
  <si>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</si>
  <si>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</si>
  <si>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$5,000,000.00   FECHA: 05/09/2005
OBSERVACIONES: EL CONACYT Y EL GOBIERNO DEL ESTADO DE CHIHUAHUA PARICIPAN COMO FIDEICOMITENTES EN EL FONDO.</t>
  </si>
  <si>
    <t>APORTACIÓN INICIAL:   MONTO: $2,964,500.00   FECHA: 31/10/2000
OBSERVACIONES: APORTACIONES AL "GTC" DE CANARIAS, ESPAÑA, PARA LA PARTICIPACION CIENTIFICA. EN EL SISTEMA DEL PROCESO INTEGRAL DE PROGRAMACION Y PRESUPUESTO "PIPP" DEL EJERCICIO 2011, SE ENCUENTRA VIGENTE LA CLAVE DE ACTUALIZACION DEL CONTRATO ANALOGO.</t>
  </si>
  <si>
    <t>APORTACIÓN INICIAL:   MONTO: $346,000.00   FECHA: 18/07/2000
OBSERVACIONES: -</t>
  </si>
  <si>
    <t>APORTACIÓN INICIAL:   MONTO: $153,075,422.48   FECHA: 15/08/2008
OBSERVACIONES: -</t>
  </si>
  <si>
    <t>APORTACIÓN INICIAL:   MONTO: $250,000,000.00   FECHA: 04/08/2010
OBSERVACIONES: -</t>
  </si>
  <si>
    <t>APORTACIÓN INICIAL:   MONTO: $1,036,528.00   FECHA: 17/07/1991
OBSERVACIONES: -</t>
  </si>
  <si>
    <t>APORTACIÓN INICIAL:   MONTO: $10,553,923.00   FECHA: 01/02/1983
OBSERVACIONES: -</t>
  </si>
  <si>
    <t>APORTACIÓN INICIAL:   MONTO: $1.00   FECHA: 24/02/1988
OBSERVACIONES: -</t>
  </si>
  <si>
    <t>DESTINO: DURANTE 2011 SE APOYARON EN PROMEDIO A 40 HIJOS DE LOS MILITARES PERTENECIENTES AL EMP QUE FALLECIERON EN EL EJERCICIO DE SUS FUNCIONES, CORRESPONDIENTES A: NIVEL PREESCOLAR, PRIMARIA, SECUNDARIA, PREPARATORIA Y EQUIVALENTE Y A NIVEL PROFESIONAL. CABE SEÑALAR QUE NO ES POSIBLE PREVER EL NÙMERO DE BENEFICIARIOS QUE PUEDAN INCREMENTAR LA META.
CUMPLIMIENTO DE LA MISIÓN:
APOYOS PARA BENEFICIAR A LOS HIJOS DE LOS MIEMBROS DEL EMP QUE SUFRAN UNA INCAPACIDAD TOTAL O PERMANENTE O BIEN FALLEZCAN COMO CONSECUENCIA DE UN ACCIDENTE EN EL EJERCICIO DE SUS FUNCIONES.</t>
  </si>
  <si>
    <t>DESTINO: ADMINISTRAR LOS RECURSOS DESTINADOS A LA REALIZACIÓN DE ACCIONES PREVENTIVAS NO PROGRAMADAS, EN CUMPLIMIENTO A LO DISPUESTO EN EL ARTÍCULO 32 DE LA LEY GENERAL DE PROTECCIÓN CIVIL. NO PUEDE HABER PROGRAMACIONES PREVIAS POR TRATARSE DE ACCIONES NO PROGRAMADAS.
CUMPLIMIENTO DE LA MISIÓN:
$131,412.48 PESOS POR CONCEPTO DE HONORARIOS PROFESIONALES, .63 POR CONCEPTO DE IMPUESTOS ENTERADOS SOBRE HONORARIOS PROFESIONALES Y .71 POR CONCEPTO DE IMPUESTOS RETENIDOS SOBRE HONORARIOS PROFESIONALES.</t>
  </si>
  <si>
    <t>DESTINO: 1.SE INICIARON GESTIONES DE PAGO DE EQUIPO REPOSICIÓN. 2. SE CONTINUAN CON LAS GESTIONES PARA LLEVAR A CABO LA ADQUISICIÓN DE EQUIPO ADICIONAL PARA LA OPERACIÓN DE LA RED SISMICA MEXICANA.
CUMPLIMIENTO DE LA MISIÓN:
POR CONCEPTO DE APLICACIONES PATRIMONIALES SE OTORGARON $4,996,729.28. $925,737.25 Y $18,416.16 PARA LA COMPRA DE DIVERSO EQUIPO.$3'300,000.00 PAGO A FAVOR DE LA UNAM POR CONCEPTO DE LA CULMINACIÓN DE LOS TRABAJOS DEL CONVENIO DE COLABORACIÓN RELATIVO A LAS TRAZAS SÍSMICAS. $710,000.00 A FAVOR DEL CIRES POR EL CONVENIO DE COLABORACIÓN PARA IMPLEMENTAR EL SISTEMA DIFUSOR. LOS $42,575.87 RESTANTES CORRESPONDEN AL RESULTADO DE LA VALORIZACIÓN EN MONEDA EXTRANJERA.</t>
  </si>
  <si>
    <t>DESTINO: PARA ESTE PERIODO SE PUBLICARON CUATRO LISTAS DE APOYOS PROGRAMADOS
CUMPLIMIENTO DE LA MISIÓN:
EN EL PERIODO LA ENTREGA DE APOYOS ES POR $1,819,898,177.68; LOS HONORARIOS PAGADOS A TELECOMM SON $5,551,913.86 Y EL PAGO DE AUDITORIA EXTERNA ES POR $77,812.80</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</si>
  <si>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$1,847,826,359.94 POR ENCONTRARSE EN PROCESO DE ENTREGA A LOS EX TRABAJADORES. LA INFORMACION QUE CONTIENE ESTE REPORTE ES RESPONSABILIDAD DEL FIDUCIARIO Y NO ES GENERADA POR QUIEN LO REALIZA.</t>
  </si>
  <si>
    <t>DESTINO: LAS ACTIVIDADES ESTÁN EN PROCESO POR QUE FORMAN PARTE DE LOS POAS ANUALES DE LAS SUBCUENTAS.
CUMPLIMIENTO DE LA MISIÓN:
EJECUCIÓN DE 24 PROYECTOS DE LAS DIFERENTES SUBCUENTAS QUE PARTICIPAN EN EL FIDEICOMISO, GASTOS DE OPERACIÓN, PROFESIONISTAS, PAGO DE IMPUESTOS, PAGO DE AUDITORIA Y RESULTADOS CAMBIARIOS</t>
  </si>
  <si>
    <t>APORTACIÓN INICIAL:   MONTO: $1,463,524.22   FECHA: 05/09/1996
OBSERVACIONES: SE REPORTA LA INFORMACIÓN DEL CUARTO TRIMESTRE DEL 2011 (OCTUBRE-DICIEMBRE)Y SE ADJUNTA EL ACUERDO DE LA SESION EXTRAORDINARIA DEL COMITE TECNICO DEL 8 DE DICIEMBRE DE 2011 DEBIDAMENTE FIRMADO</t>
  </si>
  <si>
    <t>APORTACIÓN INICIAL:   MONTO: $101,168,800.00   FECHA: 13/08/2010
OBSERVACIONES: PARA EFECTOS DE LA FECHA DE FIRMA DEL MANDATO ESTE ES EL SEXTO INFORME QUE SE PRESENTA.</t>
  </si>
  <si>
    <t>DESTINO: DE CONFORMIDAD CON EL FIN PARA EL QUE FUE CREADO, DURANTE EL PRESENTE EJERCICIO SE CONTINUARÁ CON LA CREACIÓN Y OPERACIÓN DE FONDOS DE CONTINGENCIA PARA LAS EMBAJADAS Y CONSULADOS DE MEXICO EN EL EXTRANJERO, ASÍ COMO EL APOYO EMERGENTE A LAS REPRESENTACIONES DE MEXICO EN EL EXTERIOR PARA HACER FRENTE A SITUACIONES DE DESASTRES NATURALES.
CUMPLIMIENTO DE LA MISIÓN:
DURANTE EL EJERICIO FISCAL 2011 SE APLICARON FONDOS PARA LA REPATRIACIÓN DE MEXICANOS DESDE JAPÓN, COMO CONSECUENCIA DE LOS DESASTRES NATURALES OCURRIDOS EN ESE PAIS, ASÍ COMO EL INCREMENTO TEMPORAL AL FONDO DE OPERACION DE LA SRE PARA CUBRIR TRASLADOS DEL PERSONAL DEL SERVICIO EXTERIOR MEXICANO Y GASTOS DE OPERACIÓN DE LAS REPRESENTACIONES DE DUBAI, OEA Y LAS VEGAS.</t>
  </si>
  <si>
    <t>APORTACIÓN INICIAL:   MONTO: $45,270,637.70   FECHA: 22/09/2006
OBSERVACIONES: EL MANDATO ESTA CONSTITUIDO EN DÓLARES AMERICANOS, PARA LA PRESENTACIÓN DE ESTE INFORME TRIMESTRAL EN MONEDA NACIONAL, SE CONSIDERA EL TIPO DE CAMBIO REPORTADO POR EL BANCO AL 31/DICIEMBRE/2011, AL APLICAR ESTE TIPO DE CAMBIO AL MONTO DE LOS RECURSOS DISPONIBLES EN DÓLARES AL CIERRE DEL AÑO ANTERIOR SE GENERA DIFERENCIA ACUMULADA DE MENOS POR $2,388,735.59 MN.</t>
  </si>
  <si>
    <t>DESTINO: POR LO QUE RESPECTA A LOS APOYOS OTORGADOS A ESTADOS, DURANTE 2011 SE EROGARON RECURSOS PARA COMPRA DE BONOS CUPÓN CERO POR $1,211,754,538.05. DICHO IMPORTE FORMA PARTE DE LAS INVERSIONES DEL FIDEICOMISO A LA FECHA DE ESTE REPORTE. ASIMISMO, SE TIENE REGISTRADO EN LA CONTABILIDAD DEL FIDEICOMISO, RESERVAS PARA EL OTORGAMIENTO DE APOYOS FINANCIEROS, POR LA CANTIDAD DE $2,603’135,813.59. LA META DEL EJERCICIO FISCAL 2011 FUE "OTORGAR APOYOS FINANCIEROS POR 4,500 MILLONES DE PESOS".
CUMPLIMIENTO DE LA MISIÓN:
HONORARIOS FIDUCIARIOS PAGADOS.</t>
  </si>
  <si>
    <t>APORTACIÓN INICIAL:   MONTO: $4,500,000,000.00   FECHA: 30/03/2011
OBSERVACIONES: DADOS LOS FINES ESTABLECIDOS EN EL CONTRATO DE FIDEICOMISO, NO SE GENERA ESTADO DE RESULTADOS, LOS INTERESES SE REGISTRAN EN CUENTAS DE BALANCE (PATRIMONIO) Y LAS EROGACIONES (HONORARIOS Y COMISIONES BANCARIAS) EN SALIDAS PATRIMONIALES (APLICACIONES PATRIMONIALES). CABE MENCIONAR QUE LA APORTACIÓN INICIAL SE REALIZÓ EL 30 DE MARZO DE 2011 Y EL SALDO DEL ACTIVO ACUMULADO AL 31 DE DICIEMBRE DE 2011 SE COMPONE POR CAJA Y BANCOS, ASÍ COMO INVERSIONES EN VALORES.</t>
  </si>
  <si>
    <t>DESTINO: LOS RECURSOS DEL FEIP, CONFORME A SU OBJETO, ESTUVIERON DISPONIBLES DURANTE EL PERIODO ENERO-DICIEMBRE DE 2011 PARA AMINORAR LA DISMINUCIÓN DE LOS INGRESOS DEL GOBIERNO FEDERAL ASOCIADA A MENOR RECAUDACIÓN DE INGRESOS TRIBUTARIOS, MENORES PRECIOS DE PETRÓLEO Y MENOR PLATAFORMA DE EXTRACCIÓN DE PETRÓLEO CON RESPECTO A LIF2011, PARA PROPICIAR CONDICIONES QUE PERMITIERAN CUBRIR EL GASTO APROBADO EN EL PEF2011, EN TÉRMINOS DE LO ESTABLECIDO EN EL ARTÍCULO 21 DE LA LFPRH.
CUMPLIMIENTO DE LA MISIÓN:
DURANTE EL PERIODO ENERO-DICIEMBRE DE 2011 SE REGISTRÓ EL USO DE RECURSOS PARA EL PAGO DE HONORARIOS A LA FIDUCIARIA, ASÍ COMO PARA INVERSIONES FINANCIERAS.</t>
  </si>
  <si>
    <t>APORTACIÓN INICIAL:   MONTO: $9,455,074,200.01   FECHA: 27/04/2001
OBSERVACIONES: PARA EFECTOS PRESUPUESTARIOS, LAS APORTACIONES AL FEIP SE REALIZAN CON CARGO AL RAMO 23 "PROVISIONES SALARIALES Y ECONÓMICAS" POR CONDUCTO DE LA UNIDAD DE POLÍTICA Y CONTROL PRESUPUESTARIO. LA UNIDAD DE PLANEACIÓN ECONÓMICA DE LA HACIENDA PÚBLICA TIENE A SU CARGO LA SECRETARÍA DE ACTAS DEL FIDEICOMISO. LOS MOVIMIENTOS QUE SE REPORTAN CORRESPONDEN A LO OBSERVADO DURANTE ENERO-DICIEMBRE DE 2011 EN TÉRMINOS DE FLUJO DE EFECTIVO. LOS RECURSOS DEL FEIP SE EXPRESAN EN MONEDA NACIONAL. LAS DISCREPANCIAS QUE SE OBSERVAN ENTRE LOS RESULTADOS DE LOS ESTADOS FINANCIEROS Y LOS REPORTADOS EN EL SISTEMA DEL PROCESO INTEGRAL DE PROGRAMACIÓN Y PRESUPUESTO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</si>
  <si>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DESTINO: EL PROYECTO DE CONVENIO DE EXTINCIÓN REMITIDO POR LA FIDUCIARIA, SE ENCUENTRA EN REVISIÓN POR PARTE DEL ÁREA JURÍDICA DE LA UNIDAD DE BANCA DE DESARROLLO.
CUMPLIMIENTO DE LA MISIÓN:
NO SE REALIZARON EROGACIONES.</t>
  </si>
  <si>
    <t>DESTINO: DURANTE EL EJERCICIO 2011, SE REGISTRÓ LA DONACIÓN DE 3 VIVIENDAS. DESDE SU CONSTITUCIÓN, EL FIDEICOMISO HA ADQUIRIDO UN TOTAL DE 351 VIVIENDAS EN EL PAÍS, DE LAS CUALES SE HAN DONADO 337, SE VENDIERON 12 POR NO CONSIDERARSE DE UTILIDAD PARA EL PROGRAMA Y ESTÁN PENDIENTES DE DONACIÓN 2 MÁS.
CUMPLIMIENTO DE LA MISIÓN:
CORRESPONDE A GASTOS DE OPERACIÓN DEL FIDEICOMISO.</t>
  </si>
  <si>
    <t>DESTINO: PARA PROSEGUIR CON SUS FINES, EL FIDEICOMISO CONTINUÓ DURANTE EL EJERCICIO 2011, CON EL PROCESO ORDENADO DE ATENCIÓN Y PAGO A AHORRADORES; REFORZÓ SU PAPEL COMO INSTRUMENTO DE APOYO AL REORDENAMIENTO Y CONSOLIDACIÓN DEL SECTOR DE AHORRO Y CRÉDITO POPULAR Y CONTINUARÁ LA COORDINACIÓN CON LA SHCP, CNBV Y BANSEFI A FIN DE APOYAR AL SANEAMIENTO DE SOCIEDADES EN OPERACIÓN TIPO II.
CUMPLIMIENTO DE LA MISIÓN:
SON LOS EGRESOS CANALIZADOS PARA PAGO A AHORRADORES; APOYO A CAJA SAN NICOLÁS, S.C. DE A.P. DE R.L. DE C.V. DURANTE EL EJERCICIO DE 2011, POR UN MONTO DE $60’143,342.44; HONORARIOS POR SERVICIOS PROFESIONALES POR $37’463,215.95 Y OTROS GASTOS DE OPERACIÓN Y ADMINISTRACIÓN, POR $ 945,824.00.</t>
  </si>
  <si>
    <t>APORTACIÓN INICIAL:   MONTO: $1,785,000,000.00   FECHA: 19/02/2001
OBSERVACIONES: EN EL EJERCICIO 2011 EL FIDEICOMISO PAGO NO RECIBIÓ RECURSOS FEDERALES, PARA CONTINUAR CON EL OBJETO PARA EL QUE FUE CREADO. ES CONVENIENTE SEÑALAR QUE LOS INGRESOS QUE SE REPORTAN SON EL RESULTADO DE APORTACIONES ESTATALES, REMANENTES DE APORTACIONES FEDERALES Y RENDIMIENTOS FINANCIEROS.</t>
  </si>
  <si>
    <t>DESTINO: DURANTE 2011 EL FIDEICOMISO FINANCIÓ PROYECTOS AMBIENTALES PRIORITARIOS POR UN MONTO DE 752.23 MILES DE PESOS.
CUMPLIMIENTO DE LA MISIÓN:
APOYO FINANCIERO A DIVERSOS PROYECTOS AMBIENTALES AUTORIZADOS POR EL COMITÉ TECNICO DEL FIDEICOMISO Y EJECUTADOS POR LOS GOBIERNOS DEL ESTADO DE MÉXICO Y DISTRITO FEDERAL.</t>
  </si>
  <si>
    <t>DESTINO: ELABORACIÓN DE LOS DICTÁMENES PARA LOS ESTUDIOS DE EVALUACIÓN EX – POST DE LOS SIGUIENTES PROYECTOS DE CFE:CE LA VENTA II, PR PRESA,REGULADORA AMATA,RM FRANCISCO PÉREZ RÍOS,SE SUBTRANSMISIÓN BAJA CALIFORNIA NORTE – NOROESTE Y LT SALTILLO - CAÑADA,SE ASISTIÓ COMO PANELISTA LAS SIGUIENTES FECHAS: SEGUNDA DICTAMINACIÓN: 13 Y 14 DE OCTUBRE DEL 2011. PANEL FINAL DE LA SEGUNDA DICTAMINACIÓN: 19 Y 20 DE OCTUBRE DEL 2011.
CUMPLIMIENTO DE LA MISIÓN:
PAGO DE HONORARIOS FIDUCIARIOS, COMISIONES BANCARIAS, PAGO DE LA IMPARTICIÓN DEL CURSO DE ESPECIALIZACIÓN EN EVALUACIÓN FINANCIERA Y SOCIOECONÓMICA DE PROYECTOS PARA 2011 A TRAVÉS DEL INSTITUTO TECNÓLOGICO AUTÓNOMO DE MÉXICO (ITAM) DE ACUERDO AL CONTRATO ESTABLECIDO.</t>
  </si>
  <si>
    <t>APORTACIÓN INICIAL:   MONTO: $500,000.00   FECHA: 10/03/1994
OBSERVACIONES: EN EL RUBRO DE OTROS PAGOS POR $12,607.00 ES DERIVADO DE LA RETENCIÓN DE IMPUESTOS REGISTRADOS EN LA CONTABILIDAD, MISMOS QUE SE REALIZARARÁ EL DESEMBOLSO AL MES SIGUIENTE.</t>
  </si>
  <si>
    <t>DESTINO: AL 31 DIC DE 2011 NO HUBO. APORTACIONES DE RECURSOS AL PATRIMONIO DEL FEIEF POR ING EXCEDENTES A SU RESERVA ART 19, IV, A) DE [LFPRH] Y 12 DE SU RGTO. POR EL DEEP; EN BASE AL ART 257 DE LA LEY FEDERAL DE DERECHOS (LFD), SE APORTARON 4,249.2 MP DEL 4° 2010; 5,353.5MP, 7,711.0MP Y 6,838.2 MP DEL 1°, 2° Y 3° ANTICIPO TRIM DE 2011, PARA CUMPLIR CON ART 1 DE LA LEY DE INGRESOS DE LA FEDERACIÓN 2010 Y 2011
CUMPLIMIENTO DE LA MISIÓN:
AL 4° TRIM DEL EJERCICIO 2011 SE REALIZARON EROGACIONES POR 25,207.8 MILLONES DE PESOS (MP): 13,130.7 MP AL PAGO DEL ESQUEMA DE POTENCIACIÓN DE LOS RECURSOS DE COMPENSACIÓN DE LA RFP PARA LAS ENTIDADES FEDERATIVAS DEL 2009, 0.3MP A LA COMPENSACIÓN DEL 2° COMPLEMENTO DEL ANTICIPO DEL 2° TRIM DE 2009 Y 12,076.0 MP AL 1°, 3° Y 4° TRIM DE 2011; 0.9 MP POR HON FID Y COM BAN. ASI, LA RESERVA DEL FEIEF, SE UBICÓ EN 5,520.0 MP AL 31 DE DIC DE 2011</t>
  </si>
  <si>
    <t>APORTACIÓN INICIAL:   MONTO: $250,000.00   FECHA: 05/05/2006
OBSERVACIONES: AL 4° TRIM DE 2011, LOS RECURSOS DEL FEIEF INCLUYEN DEL 4° DE 2010 POR 4,249.2MP; 1°, 2° Y 3° ANTICIPO TRIM DE 2011 POR 5,353.5, 3,356.2, 6,838.2 MP DEL DEEP QUE REFIERE ART 257 DE LA LFD. ASIMISMO, INCLUYEN 171.7 MP DE REND FIN DE LA RESERVA DEL FIDEICOMISO. CABE ACLARAR QUE EN EL 2° TRIM 2011 INVIRTIOSE EN EL FEIEF LA DIF DE 4,354.8 MP. DICHOS RECURSOS DESTINARONSE A CUBRIR OBLIGACIONES DEL ESQUEMA DE POTENCIACIÓN DE LOS RECURSOS FEIEF 2009 Y SE REALIZARON EN FEB, MAY Y AGO 2011.</t>
  </si>
  <si>
    <t>DESTINO: AL 31 DE DICIEMBRE DE 2011 NO SE HAN REGISTRADO APORTACIONES DE RECURSOS AL PATRIMONIO DEL FIES, POR CONCEPTO DE INGRESOS EXCEDENTES, DE ACUERDO CON EL ARTÍCULO 19, FRACCIÓN IV, INCISO D), Y FRACCIÓN V, INCISO B), DE LA LFPRH; 12 DE SU REGLAMENTO.
CUMPLIMIENTO DE LA MISIÓN:
AL CUARTO TRIMESTRE DE 2011, SE TUVIERON EGRESOS POR 22.3 MILES DE PESOS, POR CONCEPTO DE HONORARIOS POR LA REALIZACIÓN DE AUDITORÍA EXTERNA AL FIES DEL EJERCICIO FISCAL 2010. EL MONTO MENSUAL DE LOS HONORARIOS FIDUCIARIOS ES DE 252.6 MILES DE PESOS, MISMOS QUE SERÁN REFLEJADOS EN LA DISPONIBILIDAD EN EL MOMENTO QUE SEAN PAGADOS.</t>
  </si>
  <si>
    <t>APORTACIÓN INICIAL:   MONTO: $2,085,030,000.00   FECHA: 28/06/2010
OBSERVACIONES: .</t>
  </si>
  <si>
    <t>DESTINO: LAS CANTIDADES EROGADAS FUERON PARA DAR CUMPLIMIENTO A LAS OBLIGACIONES ESTABLECIDAS EN LAS DISPOSICIONES PREVISTAS EN LA LEY DEL INSTITUTO DE SEGURIDAD Y SERVICIOS SOCIALES DE LOS TRABAJADORES DEL ESTADO.
CUMPLIMIENTO DE LA MISIÓN:
EN EL PRIMER TRIMESTRE DE 2011 SE ENTERÓ A LA TESORERÍA DE LA FEDERACIÓN LA CANTIDAD DE $16,644,934,979.26 DE LOS CUALES $16,642,850,000.00 CORRESPONDEN AL CUARTO VENCIMIENTO DE LOS INSTRUMENTOS DE CRÉDITO CONSTITUTIVOS DE DEUDA PÚBLICA, Y $2,084,979.26 AL CONCEPTO DE INTERESES, EN CUMPLIMIENTO DE LO ESTABLECIDO EN EL CONTRATO DEL FIDEICOMISO. AL CUARTO TRIMESTRE DE 2011, SE TIENE UN IMPORTE DE 1,709.67 PESOS POR INTERESES GENERADOS DE LA DISPONIBILIDAD EN BANCOS.</t>
  </si>
  <si>
    <t>APORTACIÓN INICIAL:   MONTO: $150,000,000.00   FECHA: 12/01/1990
OBSERVACIONES: 1. SE REPORTA EL TOTAL DE RENDIMIENTOS GENERADOS POR EL FIDEICOMISO AL CUARTO TRIMESTRE DE 2011.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</si>
  <si>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DESTINO: DEL PERIODO DEL 1° DE ENERO AL 31 DE DICIEMBRE DEL 2011, Y DE CONFORMIDAD CON EL PROCEDIMIENTO DE PAGO ESTABLECIDO, SE ENTREGO EL IMPORTE CALCULADO A 1 EMPLEADO DE BASE QUE CAUSO BAJA Y QUE ACUMULO UNA ANTIGUEDAD MINIMA DE 15 AÑOS DE SERVICIO ININTERRUMPIDO EN LA CNBV.
CUMPLIMIENTO DE LA MISIÓN:
PAGO EN FAVOR DE LOS TRABAJADORES DE BASE QUE DEJARON DE PRESTAR SUS SERVICIOS EN LA COMISION NACIONAL BANCARIA Y DE VALORES, ASI COMO LOS HONORARIOS FIDUCIARIOS.</t>
  </si>
  <si>
    <t>APORTACIÓN INICIAL:   MONTO: $49,282,069.66   FECHA: 28/09/2006
OBSERVACIONES: LA DISPONIBILIDAD REPORTADA SE ENCUENTRA INTEGRADA POR LA DISPONIBILIDAD AL 31 DE DICIEMBRE DE 2010 POR $57,207,121.72 MÁS MOVIMIENTOS DEL PERIODO DEL 1° DE ENERO AL 31 DE DICIEMBRE DE 2011 POR CONCEPTO DE RENDIMIENTOS FINANCIEROS POR $2,608,386.47 MENOS EGRESOS POR $216,004.32, ESTE ULTIMO IMPORTE INCLUYE HONORARIOS FIDUCIARIOS POR $60,000.00, IVA SOBRE COMISIONES Y HONORARIOS POR $13,349.82, HONORARIOS POR AUDITORIA EXTERNA POR $23,136.40, COMISIONES BANCARIAS POR $300.00 Y PAGO POR PRIMA DE ANTIGUEDAD POR $119,218.10; ASIMISMO EN EL CIRCULANTE SE INCLUYEN PAGOS ANTICIPADOS POR $17,400.00.</t>
  </si>
  <si>
    <t>DESTINO: POR EL PERIODO DEL 1° DE ENERO AL 31 DE DICIEMBRE DE 2011, NO SE HAN EJERCIDO RECURSOS PARA BRINDAR ASISTENCIA Y DEFENSA LEGAL A LAS PERSONAS OBJETO DEL FIDEICOMISO.
CUMPLIMIENTO DE LA MISIÓN:
NO SE REPORTAN EGRESOS POR EL CONCEPTO DE ASISTENCIA Y DEFENSA LEGAL, POR LO QUE SOLO SE REFLEJA LOS PAGOS DE HONORARIOS FIDUCIARIOS.</t>
  </si>
  <si>
    <t>APORTACIÓN INICIAL:   MONTO: $20,000,000.00   FECHA: 20/12/2005
OBSERVACIONES: LA DISPONIBILIDAD REPORTADA SE ENCUENTRA INTEGRADA POR LA DISPONIBILIDAD AL 31 DE DICIEMBRE DE 2010 POR $36,596,954.50, MÁS MOVIMIENTOS DEL PERIODO DEL 1° DE ENERO AL 31 DE DICIEMBRE DE 2011 POR LOS SIGUIENTES CONCEPTOS: RENDIMIENTOS FINANCIEROS POR $1,668,846.28 MENOS EGRESOS POR $696,000.00, ESTE ULTIMO IMPORTE INCLUYE HONORARIOS FIDUCIARIOS POR $600,000.00 E IMPUESTOS DIVERSOS POR $96,000.00</t>
  </si>
  <si>
    <t>DESTINO: DEL 1° DE ENERO AL 31 DE DICIEMBRE DEL EJERCICIO 2011 Y DE CONFORMIDAD CON EL PROCEDIMIENTO DE PAGO ESTABLECIDO, SE ENTREGARON LOS SALDOS DE SUS CUENTAS INDIVIDUALES A 43 EMPLEADOS DE CONFIANZA QUE CAUSARON BAJA Y QUE ACUMULARON UNA ANTIGÜEDAD MÍNIMA DE 3 AÑOS DE SERVICIO ININTERRUMPIDO EN LA CNBV.
CUMPLIMIENTO DE LA MISIÓN:
PAGO DEL SALDO DISPONIBLE DE LAS CUENTAS INDIVIDUALES DE LOS TRABAJADORES DE CONFIANZA QUE DEJARON DE PRESTAR SUS SERVICIOS EN LA COMISION NACIONAL BANCARIA Y DE VALORES.</t>
  </si>
  <si>
    <t>APORTACIÓN INICIAL:   MONTO: $688,000,000.00   FECHA: 08/01/2003
OBSERVACIONES: LA DISPONIBILIDAD REPORTADA SE ENCUENTRA INTEGRADA POR LA DISPONIBILIDAD AL 31 DE DICIEMBRE DE 2010 POR 1,162,489,181.31, MÁS MOVIMIENTOS DEL PERIODO DEL 1° DE ENERO AL 31 DE DICIEMBRE DE 2011 POR LOS SIGUIENTES CONCEPTOS: RENDIMIENTOS FINANCIEROS POR $58,112,869.52 Y EGRESOS POR $33,680,978.17, ESTE ULTIMO IMPORTE INCLUYE: $31,856,433.51 POR PAGO A LOS EMPLEADOS DE SUS CUENTAS INDIVIDUALES, HONORARIOS AL FIDUCIARIO POR $1,572,604.00, E IMPUESTOS DIVERSOS POR $251,940.66.</t>
  </si>
  <si>
    <t>DESTINO: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
CUMPLIMIENTO DE LA MISIÓN:
LOS RECURSOS EROGADOS CORRESPONDEN A LOS HONORARIOS FIDUCIARIOS PAGADOS EN ENERO, ABRIL, JULIO Y OCTUBRE; ASÍ COMO A LA CONTRATACIÓN DE LA PÓLIZA DE RESPONSABILIDAD CIVIL</t>
  </si>
  <si>
    <t>DESTINO: APROBARON PROYECTOS: PROGRAMA DE FORTALECIMIENTO DE LA FRONTERA SUR; PRIMERA ETAPA DEL REORDENAMIENTO Y AMPLIACIÓN DE LAS INSTALACIONES DE LA ADUANA DEL AEROPUERTO INTERNACIONAL DE LA CIUDAD DE MÉXICO (AICM); PROGRAMA FORMATIVO EN MATERIA DE COMERCIO EXTERIOR (2010-2013); CONSTRUCCIÓN DE NUEVAS INSTALACIONES EN EL CHAPARRAL- SAN YSIDRO, TIJUANA; REORDENAMIENTO INTEGRAL DE LA ADUANA DE LA CIUDAD JUÁREZ, CÓRDOVA; NUEVAS INSTALACIONES PARA GARITA VIVA MÉXICO, CD HIDALGO (CENTRO INTEGRAL HUIXTLA)
CUMPLIMIENTO DE LA MISIÓN:
CONSTRUCCIÓN (PRIMERA ETAPA) DE LAS INSTALACIONES PARA LA ADUANA DE LÁZARO CÁRDENAS EN LA ISLA DE CAYACAL, SISTEMA DE SUPERVISIÓN Y CONTROL VEHICULAR (AFOROS-SIAVE), ADMINISTRACIÓN TEMPORAL DE ALMACENES Y PATIOS POR PARTE DEL SAT, EN TRANSICIÓN AL PROCESO DE TERCERIZACIÓN, CENTRO DE CONTROL, MONITOREO Y ADMINISTRACIÓN DE LA OPERACIÓN Y SEGURIDAD EN ADUANAS, DESARROLLO DE LAS INSTALACIONES PARA EL PRE-DESPACHO EN EL PUERTO FRONTERIZO DE MESA DE OTAY, TIJUANA, SISTEMA DE ESCLUSAS DE CONTROL EN ADUANAS (SIECA), REORDENAMIENTO DEL ÁREA DE EXPORTACIÓN ADUANA DE TIJUANA, B.C., PROYECTO VIGILANTE, PARQUE VEHICULAR MOVISAT, SEGUNDA ETAPA PARA EL REORDENAMIENTO DE LA ADUANA MARÍTIMA DE ENSENADA. LA DIFERENCIA DE MENOS, QUE EXISTE ENTRE EL GASTO REFLEJADO EN EL FLUJO DE EFECTIVO Y EL DEL ESTADO DE RESULTADOS SE DERIVA DE LOS MOVIMIENTOS CORRESPONDIENTES AL EJERCICIO 2011 DE LAS CUENTAS DE BALANCE Y RESULTADOS COMO SIGUE: ACTIVO.- ANTICIPOS A PROVEEDORES Y CONTRATISTAS $ 28,726,849.02, MÁS LOS SALDOS DE MOVIMIENTOS DE LAS CUENTAS DE PASIVO.- IMPUESTOS POR PAGAR, ACREEDORES DIVERSOS Y RETENCIONES DE $ -7,491,664.94, MÁS LAS CUENTAS DE RESULTADOS POR $ 1,381,082.54</t>
  </si>
  <si>
    <t>DESTINO: SE TIENEN PROYECTOS: SOPORTE, DESARROLLO Y MTTO. DE APLICAC 3 PARA MANTENER LOS APLICAT QUE SOPORTAN PROCESOS DEL SAT Y EFICIENTAR LA PRODUCTIV ANUAL; SERV. DE ARRENDAM VEHICULAR 2011-2014 PARA DAR CONTINUIDAD E INCREM LOS SERVICIOS COMO HERRAMIENTA DE TRANSPORTE PARA LOS FUNCIONARIOS DEL SAT; MATTO. DE SERVS DE LICENCIAMIENTO DE PRODUCS MICROSOFT; MODERNIZ TECNOLÓG DE SERVIC DE INFORM PARA MEJORAR Y OPTIM NIVELES DE SERVIC DE INFORM DE LA AGCTI, SERV. DE SOPTE Y MTTO. A EQUIP LEGADOS 2
CUMPLIMIENTO DE LA MISIÓN:
SE PAGARON SERVICIOS ADQUIRIDOS COMO: VIDEOVIGILANCIA ADMINISTRADA INTEGRAL; CCM II; SERVICIO DE SOPORTE OPERATIVO (SSO); ADMINISTRACIÓN DE PUESTOS DE SERVICIO (APS); SOPORTE, MANTENIMIENTO Y DESARROLLO DE APLICACIONES (FÁBRICA DE SOFTWARE); SERVICIOS ADMINISTRADOS DE COMUNICACIÓN (SAC); SIDYF (SERVICIO DE IMPRESIÓN, DIGITALIZACIÓN Y FOTOCOPIADO); APIS: MICROSOFT, MANTENIMIENTO DE LOS SERVICIOS DE DERECHO DE USO DE LICENCIAS DE LOS PRODUCTOS - CONTINUIDAD OPERATIVA; SERVICIOS CENTRALES SAT; SERVICIO DE PROCESAMIENTO, ALMACENAMIENTO Y COMUNICACIONES - PARTIDA ALMACENAMIENTO (SPAC-A); SERVICIOS ADMINISTRADOS DE COMUNICACIÓN (SAC); SERVICIO DE PROCESAMIENTO, ALMACENAMIENTO Y COMUNICACIONES. PARTIDA COMUNICACIONES (SPAC-C); LICENCIAMIENTO ORACLE; SERVICIO INTEGRAL DE INFRAESTRUCTURA DE TECNOLOGÍAS DE LA INFORMACIÓN (SIITI); SOPORTE, MANTENIMIENTO Y DESARROLLO DE APLICACIONES (FÁBRICA DE SOFTWARE); SERVICIO DE PROCESAMIENTO, ALMACENAMIENTO Y COMUNICACIONES. PARTIDA PROCESAMIENTO (SPAC-P); VIVA-E, VIDEO-VIGILANCIA ADMINISTRADA EXTENDIDA; ACTUALIZACIÓN DEL PARQUE VEHICULAR. LA DIFERENCIA ENTRE EL ESTADO DE RESULTADOS Y FLUJO DE EFECTIVO, CORRESPONDE A LOS MOVIMIENTOS DE LA CUENTAS DE ANTICIPOS (DEUDORES) $-16,340,508.94, MENOS $-4,921.76 PASIVOS DE 2010 PAGADOS EN 2011, MENOS PASIVOS DE 2011 $-11,623,526.51, DEL ESTADO DE RESULTADOS (CAMBIOS) $612,992.16 Y OTROS INGRESOS $-116.00.</t>
  </si>
  <si>
    <t>DESTINO: INTERCAMBIO DE EXPERIENCIA Y TECNOLOGIA ENTRE EMPRESAS MEXICANAS Y EUROPEAS A TRAVES DE FERIAS Y EXPOSICIONES.
CUMPLIMIENTO DE LA MISIÓN:
DEPRECIACIONES Y DIVERSOS GASTOS</t>
  </si>
  <si>
    <t>APORTACIÓN INICIAL:   MONTO: $25,000.00   FECHA: 01/07/1997
OBSERVACIONES: EL FIDEICOMISO QUE SE REPORTA NO SE ADHIERE A NINGUN PROGRAMA. LA APORTACIÓN ÚNICA HECHA POR BANCOMEXT FUÉ DE $ 25,000.00 PESOS EN JULIO DE 1997. SE REPORTAN CIFRAS AL 31 DE DICIEMBRE 2011</t>
  </si>
  <si>
    <t>DESTINO: ASIGNACION DE LOS RECURSOS A DIVERSOS PROGRAMAS EN CUMPLIMIENTO DE LOS FINES PARA LOS QUE FUE CONSTITUIDO EL FIDEICOMISO.
CUMPLIMIENTO DE LA MISIÓN:
HONORARIOS E IVA</t>
  </si>
  <si>
    <t>APORTACIÓN INICIAL:   MONTO: $1,010,000.00   FECHA: 22/11/2006
OBSERVACIONES: FIDEICOMISO FORMALIZADO EN 2006. EL MONTO DE ENTEROS A LA TESOFE, CORRESPONDE A RETENCIONES DE IVA Y DE ISR, ACUMULADO DE ENERO A DICIEMBRE 2011.</t>
  </si>
  <si>
    <t>DESTINO: SE PAGARON EN EL PERIODO REPORTADO, PENSIONES, JUBILACIONES, VALES DE DESPENSA, HONORARIOS MEDICOS, DEPORTIVOS, VIUDEZ Y ORFANDAD, MEDICINAS HOSPITALES, REEMBOLSOS POR GASTOS MEDICOS Y PRIMAS DE ANTIGUEDAD
CUMPLIMIENTO DE LA MISIÓN:
PENSIONES, JUBILACIONES, VALES DE DESPENSA, HONORARIOS MEDICOS, DEPORTIVOS, VIUDEZ Y ORFANDAD, MEDICINAS, HOSPITALES, REEMBOLSOS POR GASTOS MEDICOS Y PRIMAS DE ANTIGUEDAD. LOS EGRESOS INCLUYEN VALUACION DE MERCADO.</t>
  </si>
  <si>
    <t>APORTACIÓN INICIAL:   MONTO: $1,000.00   FECHA: 27/04/2009
OBSERVACIONES: SE REPORTA INFORMACION AL 31 DE DICIEMBRE 2011</t>
  </si>
  <si>
    <t>APORTACIÓN INICIAL:   MONTO: $3,000.00   FECHA: 15/02/1961
OBSERVACIONES: EL FIDEICOMISO QUE SE REPORTA NO SE ADHIERE A NINGUN PROGRAMA.LA INFORMACION FINANCIERA ES AL MES DE JUNIO 2011. EL FIDEICOMISO CUENTA CON ADMINISTRACION DELEGADA Y A LA FECHA NO SE HAN GENERADO LOS ESTADOS FINANCIEROS AL CIERRE DE 2011.</t>
  </si>
  <si>
    <t>DESTINO: AL CIERRE DEL CUARTO TRIMESTRE DE 2011, SE HAN CUBIERTO OPORTUNAMENTE LAS OBLIGACIONES FINANCERAS RESPECTIVAS Y SE REALIZARON LAS ACCIONES NECESARIAS PARA LA ADMINISTRACIÓN, OPERACIÓN Y CONSERVACIÓN DE LOS TRAMOS CARRETEROS DE LA CONCESIÓN, ASÍ COMO LO RELACIONADO A LA INVERSION EN LOS PROYECTOS DE INFRAESTRUCTURA.
CUMPLIMIENTO DE LA MISIÓN:
CUMPLIR SATISFACTORIAMENTE CON LOS FINES DEL FIDEICOMISO TALES COMO LAS OBLIGACIONES FINANCIERAS, ADMINISTRAR, OPERAR Y CONSERVAR LOS TRAMOS CARRETEROS DE LA CONCESIÓN, INVERTIR EN ESTUDIOS, PROYECTOS, INVESTIGACIONES Y OTORGAR APOYOS RECUPERABLES Y NO RECUPERABLES, RELACIONADOS CON PROYECTOS DE INFRAESTRUCTUCRA.</t>
  </si>
  <si>
    <t>APORTACIÓN INICIAL:   MONTO: $5,000.00   FECHA: 29/08/1997
OBSERVACIONES: LA DISPONIBILIDAD DEL FIDEICOMISO AL 31 DE DICIEMBRE DE 2011 ES DE 48,176,456,573.17 COMPUESTA POR RECURSOS DEL FIDEICOMISO ANTES DENOMINADO FARAC Y POR TRASPASOS DEL FIDEICOMISO FINFRA. LOS INGRESOS PROVIENEN DE LAS CUOTAS DE PEAJE DE LAS AUTOPISTAS CONCESIONADAS, ARRENDAMIENTOS, RECUPERACIÓN DE SINIESTROS, VENTA DE BASES, COMISIONES COBRADAS,RESARCIMIENTO POR RECUPERACION DE DERECHOS E INTERESES GANADOS. EL FIDEICOMISO NO HA RECIBIDO APORTACIONES DE RECURSOS PUBLICOS PRESUPUESTARIOS TODA LA INFORMACIÓN DEL FIDEICOMISO SE ENCUENTRA RESERVADA EN EL IFAI MEDIANTE EL RUBRO TEMÁTICO "FIDEICOMISO CARRETERO PÚBLICO FEDERAL NO PARAESTATAL" ATRIBUCIÓN DE NEGOCIOS DE INFRAESTRUCTURA.</t>
  </si>
  <si>
    <t>APORTACIÓN INICIAL:   MONTO: $0.01   FECHA: 10/12/2002
OBSERVACIONES: EL H. COMITÉ TÉCNICO DE ESTE FIDEICOMISO DETERMINÓ EN SU DECIMA QUINTA SESIÓN ORDINARIA CELEBRADA EL 14 DE DICIEMBRE DE 2011, QUE NO ES NECESARIO REALIZAR APORTACIONES AL MISMO, EN VIRTUD DEL ELEVADO INDICE DE CAPITALIZACIÓN DEL BANCO.</t>
  </si>
  <si>
    <t>APORTACIÓN INICIAL:   MONTO: $5,000,000.00   FECHA: 14/08/1990
OBSERVACIONES: AL 31 DE DICIEMBRE DE 2011, EL PATRIMONIO DEL FIDEICOMISO SE ENCUENTRA INTEGRADO POR ACTIVOS NO DISPONIBLES.</t>
  </si>
  <si>
    <t>DESTINO: PARTICIPACION EN LOS LLAMADOS DE CAPITAL DE LAS EMPRESAS QUINASA, LEAD2ACTION, E2 EN PROYECTOS, SP FILMS, IPSE-GONET Y EDI5, ASI COMO LA SALIDA DE LAS EMPRESAS INNOVAMEDICA Y SERVICIOS ESPECIALIZADOS Y TECNOLOGIA INFORMATICA E ICONO IMAGEN CORPORATIVA.
CUMPLIMIENTO DE LA MISIÓN:
APOYO A PROYECTOS EMPRENDEDORES DEL FONDO EMPRENDEDORES CONACYT-NAFIN Y SEGUIMIENTO AL PORTAFOLIO DEL FONDO PARA PREPARAR LOS ESQUEMAS DE SALIDA E INVERSONES EN EL FONDO DE FONDOS DE CAPITAL EMPRENDEDOR MEXICO VENTURES I.</t>
  </si>
  <si>
    <t>DESTINO: DESDE EL INICIO DE OPERACIONES DEL FIDEICOMISO Y HASTA EL 31 DE DICIEMBRE DE 2011, SE HAN PROPORCIONADO 74,938 ASESORIAS.
CUMPLIMIENTO DE LA MISIÓN:
BRINDAR ASESORIA FINANCIERA Y LEGAL A PYMES Y PERSONAS FISICAS.</t>
  </si>
  <si>
    <t>DESTINO: AL 31 DE DICIEMBRE DE 2011, SE FORMALIZARON 8,611 CONTRATOS, REBASANDO LA META ESTABLECIDA POR EL FISO SVD DE 5,000 CONTRATOS, CON UN MONTO EN INVERSIONES DE $ 542.2 MDP, Y SE ATIENDE A LA ADMINISTRACIÓN PÚBLICA FEDERAL.
CUMPLIMIENTO DE LA MISIÓN:
ADMINISTRAR LOS RECURSOS FIDEICOMITIDOS Y CONTINUAR CON EL DESARROLLO DE LA OPERACIÓN DEL PROGRAMA DE VENTA DE TÍTULOS EN DIRECTO AL PÚBLICO, ASÍ COMO PARA EL PAGO DE LOS DIVERSOS SERVICIOS CONTRATADOS POR EL FISO SVD.</t>
  </si>
  <si>
    <t>DESTINO: EL 22 DE NOVIEMBRE DE 2011 SE CELEBRO LA SEGUNDA SESION ORDINARIA DEL COMITÉ TÉCNICO EMITIENDO LOS SIGUIENTES ACUERDOS: - AMPLIAR LA VIGENCIA DEL FIDEICOMISO HASTA EL 31 DE DICIEMBRE DE 2012 - CON BASE EN LA OPINION DEL DESPACHO CONTRATADO MODIFICAR LA ESTRATEGIA DE LA LIQUIDACIÓN Y DISOLUCION DE LA SOCIEDAD ATISBOS - DAR POR CANCELADO ANTICIPADAMENTE EL CONTRATO CON EL DESPACHO AL EXTINGUIRSE LA NECESIDAD PARA LA CUAL FUE CONTRATADO
CUMPLIMIENTO DE LA MISIÓN:
REGULARIZACIÓN LEGAL, CONTABLE Y FISCAL DE LA SOCIEDAD DENOMINADA EDITORIAL ATISBOS, S.A.</t>
  </si>
  <si>
    <t>APORTACIÓN INICIAL:   MONTO: $1,000,000.00   FECHA: 31/07/2010
OBSERVACIONES: EL PATRIMONIO APORTADO POR $1,000,000 SE INTEGRO COMO SIGUE: $600,000 POR 600 ACCIONES REPRESENTATIVAS DEL CAPITAL SOCIAL DE EDITORIAL ATISBOS, S.A. ; $400,000 POR RECURSOS MONETARIOS APORTADOS POR NACIONAL FINANCIERA, S.N.C., A LA FECHA EN EL BALANCE EXISTEN $6,473.91 DE REMANENTE DE EJERCICIOS ANTERIORES Y $18,576.93 PRODUCTO DE LA INVERSIÓN DE LOS RECURSOS EN EL EJERCICIO 2011.</t>
  </si>
  <si>
    <t>DESTINO: EN CUMPLIMIENTO A LOS FINES DEL FIDEICOMISO: SE HAN REALIZADO LAS APORTACIONES DEL EJERCICIO 2011, CONFORME AL ESTUDIO ACTUARIAL; ASIMISMO, SE REALIZARON LOS PAGOS DE PENSIONES, PRIMAS DE ANTIGUEDAD Y BENEFICIOS POSTERIORES, POR EL CUARTO TRIMESTRE DEL 2011.
CUMPLIMIENTO DE LA MISIÓN:
ENTREGAS POR CONCEPTO DE PAGO DE PENSIONES, PRIMA DE ANTIGÜEDAD, OTROS BENEFICIOS POSTERIORES AL RETIRO, PERDIDA EN VENTA DE VALORES, COMISIONES PAGADAS E IMPUESTOS DIVERSOS.</t>
  </si>
  <si>
    <t>APORTACIÓN INICIAL:   MONTO: $1,423,935,624.39   FECHA: 30/01/1998
OBSERVACIONES: EN ARCHIVOS ANEXOS SE ENVIAN LOS ESTADOS FINANCIEROS Y ESTADOS DE CUENTA DEL CUARTO TRIMESTRE DE 2011.</t>
  </si>
  <si>
    <t>DESTINO: EN CUMPLIMIENTO A LOS FINES DEL FIDEICOMISO: SE HAN REALIZADO LAS APORTACIONES DE NACIONAL FINANCIERA Y DE LOS TRABAJADORES ADHERIDOS AL FIDEICOMISO DE CONTRIBUCIÓN DEFINIDA CORRESPONDIENTES AL CUARTO TRIMESTRE DE 2011; ASIMISMO, SE REALIZARON LOS PAGOS A LOS TRABAJADORES POR CONCEPTO DE TERMINACION DE LA RELACION LABORAL POR EL CUARTO TRIMESTRE DE 2011.
CUMPLIMIENTO DE LA MISIÓN:
ENTREGAS POR CONCEPTO DE PAGO A LOS TRABAJADORES POR TERMINACION DE LA RELACIÓN LABORAL Y PERDIDA EN VENTA DE VALORES. INFORMACION AL CUARTO TRIMESTRE DE 2011.</t>
  </si>
  <si>
    <t>APORTACIÓN INICIAL:   MONTO: $18,349.44   FECHA: 29/12/2006
OBSERVACIONES: EN ARCHIVOS ANEXOS SE ENVIAN LOS ESTADOS FINANCIEROS Y LOS ESTADOS DE CUENTA DEL CUARTO TRIMESTRE DE 2011.</t>
  </si>
  <si>
    <t>DESTINO: SE REALIZARON LAS APORTACIONES DE NACIONAL FINANCIERA, S.N.C. AL FIDEICOMISO "COMPLEMENTO DEL PRESTAMO ESPECIAL PARA EL AHORRO (PEA) Y PRESTAMOS DE CORTO Y MEDIANO PLAZO PARA JUBILADOS BAJO EL PLAN DE BENEFICIO DEFINIDO" EN CUMPLIMIENTO A LOS FINES DEL MISMO, POR EL EJERCICIO 2011; ASIMISMO, SE REALIZARON LAS ENTREGAS POR CONCEPTO DE COMPLEMENTO PEA Y COSTO FINANCIERO DE PEA Y PRESTAMOS DE CONFORMIDAD CON EL CONTRATO DE FIDEICOMISO.
CUMPLIMIENTO DE LA MISIÓN:
ENTREGAS POR CONCEPTO DE COMPLEMENTO PEA Y COSTO FINANCIERO DE PEA Y PRÉSTAMOS AL CUARTO TRIMESTRE DE 2011, DE CONFORMIDAD CON EL CONTRATO DEL FIDEICOMISO "COMPLEMENTO DEL PRESTAMO ESPECIAL PARA EL AHORRO (PEA) Y PRESTAMOS DE CORTO Y MEDIANO PLAZO PARA JUBILADOS BAJO EL PLAN DE BENEFICIO DEFINIDO".</t>
  </si>
  <si>
    <t>APORTACIÓN INICIAL:   MONTO: $1,000.00   FECHA: 15/05/2009
OBSERVACIONES: EN ARCHIVOS ANEXOS SE ENVIAN LOS ESTADOS FINANCIEROS DEL FIDEICOMISO Y ESTADO DE CUENTA DEL CUARTO TRIMESTRE DE 2011.</t>
  </si>
  <si>
    <t>APORTACIÓN INICIAL:   MONTO: $488,766.00   FECHA: 25/07/1986
OBSERVACIONES: EL PATRIMONIO DEL FIDEICOMISO ESTÁ CONSTITUIDO ÚNICAMENTE POR ACCIONES DE TECNOLOGÍA Y AUTOMATIZACIÓN DE MÉXICO (ANTES TECNOLOGÍA Y AUTOMATIZACIÓN HONEYWELL) EMPRESA QUE SUSPENDE ACTIVIDADES Y LIQUIDA SUS ACTIVOS EN 1990. LA EMPRESA NO SE DISUELVE, PERO SUSPENDE SUS ACTIVIDADES CORPORATIVAS, LO QUE IMPIDE EXTINGIR EL FIDEICOMISO CONSTITUIDO EN HSBC, NACIONAL FINANCIERA ES FIDEICOMITENTE Y FIDEICOMISARIO DE LAS ACCIONES DE REFERENCIA. LOS ESTADOS FINANCIEROS SON 30 DE SEPTIEMBRE DE 2011 AL NO RECIBIR AL CIERRE DEL EJERCICIO.</t>
  </si>
  <si>
    <t>DESTINO: EN APEGO A LO ESTABLECIDO EN EL CONTRATO DE FIDEICOMISO N 42700/5 (F/55078/7), SE HAN CUBIERTO CON OPORTUNIDAD LOS PAGOS DE PENSIONES Y JUBILACIONES, ASÍ COMO LOS GASTOS DE SERVICIO MÉDICO DEL CUARTO TRIMESTRE DE 2011.
CUMPLIMIENTO DE LA MISIÓN:
PAGO A LOS JUBILADOS O SUS BENEFICIARIOS DE SUS PENSIONES Y PRESTACIONES CONTENIDAS EN EL CONTRATO DE FIDEICOMISO BBVA BANCOMER, S.A. NO. 42700/5 (F/55078/7).</t>
  </si>
  <si>
    <t>DESTINO: EL FID.NO PUEDE ESTABLECER UN PROGRAMA DE METAS Y UN PRESUPUESTO PARA EL EJERCICIO DE SUS FINES,YA QUE LA OPERACIÓN DEL MISMO ES RESULTADO DE ACCIONES DE OTRAS INSTANCIAS COMO LAS MINISTERIALES Y JUDICIALES, EN CUYAS DETERMINACIONES NO TIENE INGERENCIA EL FIDEICOMISO.EN ESTE PERIODO NO SE SOLICITO REQUERIMIENTO POR PARTE DE LA AUTORIDAD COMPETENTE PARA LLEVAR A CABO LA RESTITUCION DEL VALOR DE LOS BIENES Y NUMERARIO ASEGURADOS INEXISTENTES A LOS INTERESADOS CUANDO PROCEDA SU DEVOLUCION.
CUMPLIMIENTO DE LA MISIÓN:
SE INTEGRA POR LOS SIGUIENTES CONCEPTOS: RESULTADO POR VALUACION $99,220.11, HONORARIOS POR $229,540.21, IMPUESTOS DIVERSOS POR $36,726.43 Y ENTREGAS PATRIMONIALES POR $-7,746,531.48 (RECURSOS ENTREGADOS A PGR POR INSTRUCCION DE UN JUEZ) SEGÚN INFORMACIÓN REFLEJADA EN LOS ESTADOS FINANCIEROS AL 31 DE DICIEMBRE DE 2011 PROPORCIONADA POR NACIONAL FINANCIERA, S.N.C.,DIRECCION FIDUCIARIA</t>
  </si>
  <si>
    <t>APORTACIÓN INICIAL:   MONTO: $85,600,000.00   FECHA: 19/11/2002
OBSERVACIONES: LA INFORMACION REPORTADA ES DE ACUERDO A LOS ESTADOS FINANCIEROS CON CIFRAS AL 31 DE DICIEMBRE DE 2011, GENERADOS POR NACIONAL FINANCIERA, DIRECCION FIDUCIARIA.</t>
  </si>
  <si>
    <t>APORTACIÓN INICIAL:   MONTO: $1,000.00   FECHA: 30/07/2003
OBSERVACIONES: LA COMPOSICIÓN DEL PORTAFOLIO DE INVERSIONES SE INTEGRA COMO SIGUE: TRES PAGARÉS CON SALDO INSOLUTO AL 31/12/2011 POR UN TOTAL DE $19,683,212,705.77 PESOS A TASA REAL DEL 4.70% A PLAZO DE 40 AÑOS, EMITIDOS POR EL GOB. FED., EN TRES DIF. FECHAS DE APERTURA, 11/MAYO/2006,25/MAYO/2006 Y 29/JUNIO/2006,CON AMORTIZ.PARCIALES Y PAGO DE INTERESES CADA 91 DÍAS,OPERAC.EN REPORTO EN VALORES GUB.POR $611,010,326.51 A 21 DÍAS Y $40.18 A LA VISTA. EL IMPORTE DE LOS INGRESOS ACUMULADOS SE INTEGRA POR LOS INTERESES Y RENDIMIENTOS,UTILIDAD O PERDIDA POR VALORIZACION Y OTRS PDTOS.MENOS LA CANCELACIÓN EN ENERO 2011 DE LA PLUSVALIA MINUSVALIA E INTERESES DEVENGADOS NO COBRADOS AL 31 DE DIC.2010 ($1,099,422,823.16) EL IMPORTE DE LOS EGRESOS ACUMULADOS SE OBTIENE DE LA SUMA DE LOS SIG.CONCEPTOS DEL EDO.DE RESULTADOS:RENTA,IMPUESTOS DIVERSOS,OTROS GTOS.DE ADMINISTRACIÓN. LAS CIFRAS PRESENTADAS EN EL PRESENTE DOCTO. FUERON EXTRAÍDAS DE LA CONTABILIDAD PARTICULAR DEL FIDEICOMISO.</t>
  </si>
  <si>
    <t>APORTACIÓN INICIAL:   MONTO: $8,739,720.00   FECHA: 20/07/1994
OBSERVACIONES: ES IMPORTANTE MENCIONAR QUE ESTE ORGANISMO DESCENTRALIZADO NO TIENE LA LEGITIMIDAD JURÍDICA DE ESTE ACTO. PARA ESTE TRIMESTRE EL FIDUCIARIO BANORTE NO REMITIO NINGUN TIPO DE INFORMACIÓN FINANCIERA, NO OBSTANTE ELLO, SE PRETENDE LLEVAR A CABO UNA REUNIÓN DE TRABAJO, CON EL PROPÓSITO DE ACORDAR DE MANERA INTEGRAL LA FORMA EN QUE SE ESTARÍAN ATENDIENDO LOS TEMAS RESIDUALES CORRESPONDIENTES.</t>
  </si>
  <si>
    <t>APORTACIÓN INICIAL:   MONTO: $90,710,095.49   FECHA: 28/06/2002
OBSERVACIONES: LOS SALDOS SE INTEGRAN CON LA INFORMACIÓN RECIBIDA RESPONSABILIDAD DEL FIDUCIARIO SANTANDER SERFIN. NO SE OMITE COMENTAR QUE LA INFORMACIÓN SE PRESENTA CON CIFRAS CONCILIADAS.</t>
  </si>
  <si>
    <t>DESTINO: DE ACUERDO CON LA APLICACIÓN DEL MÉTODO DE CALCULO EMITIDO POR LA COMISIÓN NACIONAL BANCARIA Y DE VALORES (CNBV), NO HA SIDO NECESARIO QUE SHF EFECTÚE APORTACIONES DURANTE EL CUARTO TRIMESTRE DE 2011.
CUMPLIMIENTO DE LA MISIÓN: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t>
  </si>
  <si>
    <t>APORTACIÓN INICIAL:   MONTO: $0.01   FECHA: 19/11/2002
OBSERVACIONES: EL SALDO DEL FIDEICOMISO AL CUARTO TRIMESTRE DE 2011, NO PRESENTÓ MOVIMIENTO EN EL PERIODO. LA FECHA DE APORTACIÓN INICIAL CORRESPONDE A LA FECHA EN QUE SE CONSTITUYO EL FIDEICOMISO, DERIVADO DE QUE NO SE HAN REALIZADO APORTACIONES.</t>
  </si>
  <si>
    <t>DESTINO: ADMINISTRAR LOS BIENES QUE INTEGRAN EL PATRIMONIO FIDEICOMITIDO DEL FIDEICOMISO, INCLUYENDO EL ARRENDAMIENTO DE 2 HOTELES EN XALAPA, VER., PARA HACER EFICIENTE SU OPERACIÓN Y EVITAR SU DETERIORO. REGULARIZAR JURÍDICAMENTE LOS BIENES QUE INTEGRAN EL PATRIMONIO FIDEICOMITIDO DEL FIDEICOMISO. SE CONTINUA CON EL PROCESO DE DISOLUCIÓN Y LIQUIDACIÓN DE 21 EMPRESAS RECIBIDAS QUE NO OPERAN.
CUMPLIMIENTO DE LA MISIÓN:
LA DISPONIBILIDAD AL CIERRE DEL EJERCICIO FISCAL 2010 FUE DE CERO PESOS Y EN EL 2011 NO SE RECIBIERON APORTACIONES. POR TANTO LA DISPONIBILIDAD ES DE CERO PESOS. NO APLICA REPORTAR METAS E INDICADORES DE RESULTADOS EN VIRTUD DE QUE SE TRATA DE UN FIDEICOMISO PRIVADO.</t>
  </si>
  <si>
    <t>APORTACIÓN INICIAL:   MONTO: $3,000,000.00   FECHA: 29/09/2000
OBSERVACIONES: EL FICAH AL 30 DE JUNIO DE 2010, TERMINÓ DE APLICAR LA TOTALIDAD DEL SALDO DE RECURSOS FEDERALES, FICAH CERRÓ 2010 CON DISPONIBILIDAD CERO Y EN 2011 NO REGISTRÓ NINGÚN INGRESO NI EGRESO POR LO QUE SE REFIERE RECURSOS FEDERALES.</t>
  </si>
  <si>
    <t>DESTINO: DURANTE EL EJERCICIO DE 2011, SE PRESENTARON DIVERSAS MUESTRAS PLÁSTICA, ASÍ COMO LA PRESERVACIÓN Y DIFUSIÓN AL PÚBLICO EN GENERAL DE LA COLECCIÓN PRIVADA MÁS IMPORTANTE DE LA PRODUCCIÓN ARTÍSTICA DE DIEGO RIVERA Y DE FRIDA KAHLO, ADEMÁS DE MANTENER EL APOYO AL CUMPLIMIENTO DE SU OBJETO SOCIAL.
CUMPLIMIENTO DE LA MISIÓN:
CON LOS RECURSOS PÚBLICOS EJERCIDOS EN 2011, SE BENEFICI0 UN TOTAL DE 116,611 VISITANTES AL MUSEO, DE LOS CUALES 69,404 SON MEXICANOS CON EL APOYO DE 50.00 PESOS Y 47,207 SON MENORES DE 6 AÑOS Y PÚBLICO DE LA TERCERA EDAD CON UN APOYO DE 54.00 PESOS, LO QUE REPRESENTA UN AVANCE DE 100.0% DEL TOTAL DE LOS RECURSOS DONADOS.</t>
  </si>
  <si>
    <t>APORTACIÓN INICIAL:   MONTO: $64,785,852.00   FECHA: 10/12/1993
OBSERVACIONES: ES DE DESTACAR QUE NO SE HAN REPORTADO RENDIMIENTOS FINANCIEROS TODA VEZ QUE LA SUBCUENTA ESPECÍFICA SOLO ES DE CHEQUES, LO ANTERIOR INFORMO EL MUSEO. SE DEBE ACLARAR QUE EL SALDO DISPONIBLE QUE APARECE EN LA SUBCUENTA ESPECÍFICA SON RECURSOS DEL FIDEICOMISO LOS CUALES LE PERMITE MANTENER LA VIGENCIA DE LA CUENTA EN EL BANCO HSBC.</t>
  </si>
  <si>
    <t>APORTACIÓN INICIAL:   MONTO: $125,000,000.00   FECHA: 18/09/1978
OBSERVACIONES: NO SE APORTARON RECURSOS PÚBLICOS FEDERALES A ESTE FIDEICOMISO. EN PROCESO DE EXTINCIÓN.</t>
  </si>
  <si>
    <t>APORTACIÓN INICIAL:   MONTO: $0.01   FECHA: 09/08/2011
OBSERVACIONES: SE ENVÍA INFORMACIÓN PARA EL REGISTRO CORRESPONDIENTE AL CUARTO TRIMESTRE DE 2011</t>
  </si>
  <si>
    <t>APORTACIÓN INICIAL:   MONTO: $1,000,000.00   FECHA: 28/03/2007
OBSERVACIONES: SE PROCEDE A REGISTRAR LA INFORMACION FINANCIERA DEL FICA I CORRESPONDIENTE AL CUARTO TRIMESTRE DE 2011.</t>
  </si>
  <si>
    <t>APORTACIÓN INICIAL:   MONTO: $1,000,000.00   FECHA: 12/05/2010
OBSERVACIONES: SE ENVIA PARA DAR CUMPLIMIENTO AL REGISTRO TRIMESTRAL</t>
  </si>
  <si>
    <t>APORTACIÓN INICIAL:   MONTO: $6,250,000.00   FECHA: 11/12/2008
OBSERVACIONES: SE ENVÍA PARA REGISTRO DEL CUARTO INFORME TRIMESTRAL CON CIFRAS AL 31 DE DICIEMBRE DE 2011. SE ADJUNTA NOTA EXPLICATIVA SOBRE LA DIFERENCIA EN EL SALDO QUE REPORTA EL ESTADO DE CUENTA DE LA SUBCUENTA DE FOCIR CON RESPECTO DE LAS APORTACIONES REALIZADAS</t>
  </si>
  <si>
    <t>DESTINO: AL TERCER TRIMESTRE EL NÚMERO DE MIEMBROS DEL FIDEICOMISO CORRESPONDE A 273 CAJAS, INCLUYENDO A BANSEFI. SE HA CONTINUADO CON LA DISPERSIÓN DE LOS PAGOS DE OPORTUNIDADES (UN PROMEDIO DE 35,623 FAMILIAS BIMESTRALES). EN EL CASO DE REMESAS INTERNACIONALES SE HAN REALIZADO 732,068 OPERACIONES, RESPECTO A REMESAS NACIONALES SE REALIZARON 14,180 OPERACIONES, CUENTA A CUENTA 117 OPERACIONES, RECEPCIÓN POR CUENTA DE TERCEROS 208,630 OPERACIONES Y MICROSEGUROS 78,551 OPERACIONES
CUMPLIMIENTO DE LA MISIÓN:
APORTAR RECURSOS AL FIDEICOMISO 10055 DE L@RED DE LA GENTE PARA CONTRIBUIR EN LAS ACTIVIDADES Y EVENTOS DE DIFUSIÓN Y PUBLICIDAD DE L@RED DE LA GENTE COMO AGRUPACIÓN FINANCIERA PARA LA PRESTACIÓN DE SERVICIOS A LA POBLACIÓN DE SECTOR DE AHORRO Y CRÉDITO POPULAR</t>
  </si>
  <si>
    <t>DESTINO: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
CUMPLIMIENTO DE LA MISIÓN:
DURANTE EL CUARTO TRIMESTRE DE 2011 NO SE REALIZARON APORTACIÓNES AL FIDEICOMISO.</t>
  </si>
  <si>
    <t>APORTACIÓN INICIAL:   MONTO: $983,330.00   FECHA: 21/02/2008
OBSERVACIONES: SE ENVÍA INFORMACIÓN DEL CONVENIO DE ADHESIÓN AL FIDEICOMISO "C" F/1532 AHM/SOCIEDAD HIPOTECARIA FEDERAL AL CUARTO TRIMESTRE DE 2011.</t>
  </si>
  <si>
    <t>DESTINO: EL MANDATO SE ENCUENTRA EN PROCESO DE TERMINACIÓN. DURANTE 2011 NO SE PRESENTARON AVANCES RELAVANTES PARA LA TERMINACIÓN DEL MANDATO.
CUMPLIMIENTO DE LA MISIÓN:
N/A</t>
  </si>
  <si>
    <t>APORTACIÓN INICIAL:   MONTO: $1.00   FECHA: 19/10/2006
OBSERVACIONES: RESPECTO DE LA INFORMACIÓN FINANCIERA LOS INGRESOS POR INTERESES COBRADOS QUE SE REPORTAN EN EL ESTADO DE RESULTADOS AL CIERRE DE DICIEMBRE DE 2011 POR $67,415.02, SON EN REALIDAD UN REGISTRO CONTABLE QUE SE ORIGINA CON LOS DERECHOS DE COBRO QUE TIENE EL MANDATO ANTE BANCA SERFIN, S.A., ESTO NO SIGNIFICA QUE EL MANDATO CUENTE CON RECURSOS LÍQUIDOS, PUES TAL COMO SE HA INFORMADO EN OTRAS OCASIONES, LA DISPONIBILIDAD DEL MANDATO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31/12/2011 EL PATRIMONIO DEL MANDATO ES DE $4,107,146.12 Y SE COMPONE POR PATRIMONIO (3,324,577.29) Y REMANENTES (782,568.83). POR SU PARTE EL ACTIVO SE COMPONE POR CARTERA VENCIDA (4,107,146.12)</t>
  </si>
  <si>
    <t>DESTINO: EN 2011 LA SCT MANTUVO GESTIONES PARA DAR POR TERMINADA LA CONCESIÓN Y CON ELLO RESOLVER EL ASUNTO CON UN NUEVO CONCESIONARIO. SE ESTÁ A LA ESPERA DE QUE LA SCT INFORME ACERCA DE QUIÉN SERÁ EL NUEVO CONCESIONARIO PARA QUE EL MANDATARIO GESTIONE CON LA EMPRESA QUE CORRESPONDA LA SUSCRIPCIÓN DEL CONVENIO. CON BASE A LO ANTERIOR, SE PROCEDERÍA A LA TERMINACIÓN DEL CONTRATO DEL MANDATO CARRETERO.
CUMPLIMIENTO DE LA MISIÓN:
N/A</t>
  </si>
  <si>
    <t>DESTINO: EL MANDATO SE ENCUENTRA EN PROCESO DE TERMINACIÓN. EN DICIEMBRE SE ENVIÓ OFICIO A LA COMISIÓN INTERSECRETARIAL DE GASTO Y FINANZAS, SOMETIEDO A SU CONSIDERACIÓN LA TERMINACIÓN DEL MANDATO
CUMPLIMIENTO DE LA MISIÓN:
N/A</t>
  </si>
  <si>
    <t>APORTACIÓN INICIAL:   MONTO: $216.23   FECHA: 18/02/1941
OBSERVACIONES: DEBIDO A QUE EL PRESENTE ACTO JURIDICO NO RECIBE APORTACIONES FEDERALES SE REPORTA SU PATRIMONIO TOTAL. SU PATRIMONIO TOTAL AL 31 DE DICIEMBRE DE 2011 ES DE 10,889,072.64 Y SE COMPONE POR PATRIMONIO (7,830,688.54), REMANENTE LIQUIDO DE EJERCICIOS ANTERIORES (2,981,578.44), DEFICIENTE LIQUIDO DE EJERCICIOS ANTERIORES(-68,153.44) Y RESULTADO DEL EJERCICIO EN CURSO (144,959.10). EL ACTIVO A SU VEZ SE COMPONE POR INVERSIONES EN VALORES (3,316,749.70), ASÍ COMO INMUEBLES, MOBILIARIO Y EQUIPO (NETO) POR (7,572,322.94).</t>
  </si>
  <si>
    <t>APORTACIÓN INICIAL:   MONTO: $100.00   FECHA: 22/11/1991
OBSERVACIONES: EL PRESENTE ACTO JURIDICO NO RECIBE APORTACIONES FEDERALES, DEBIDO A LO ANTERIOR SE REPORTA EL PATRIMONIO TOTAL. AL 31 DE DICIEMBRE DE 2011 EL PATRIMONIO TOTAL DEL PRESENTE ACTO JURIDICO ES EN MONEDA NACIONAL DE: 360,718.55 Y ESTÁ COMPUESTO POR PATRIMONIO (254,733.59), REMANENTE LÍQUIDO DE EJERCICIOS ANTERIORES (102,930.46), DEFICIENTE LÍQUIDO DE EJERCICIOS ANTERIORES (-38,280.79) Y RESULTADO DEL EJERCICIO EN CURSO (41,335.29). POR SU PARTE EL ACTIVO SE COMPONE DE INVERSIONES EN VALORES (360,718.55) NOTA: LA APORTACION INICIAL ES EN MONEDA EXTRANJERA (DOLARES DE LOS ESTADOS UNIDOS).</t>
  </si>
  <si>
    <t>DESTINO: CON BASE EN LA INFORMACIÓN REMITIDA POR BANOBRAS, EL ÁREA JURÍDICA DE LA UNIDAD DE BANCA DE DESARROLLO EMITIÓ OPINIÓN EN EL SENTIDO DE QUE EN EL JUICIO PROMOVIDO POR ICA VS INECEL AÚN EXISTEN ACCIONES QUE PROMOVER Y QUE EL MANDATO NO HA ALCANZADO SUS FINES Y TAMPOCO SE HA DEMOSTRADO QUE ESTOS SEAN IMPOSIBLES DE ALCANZAR.
CUMPLIMIENTO DE LA MISIÓN:
NO SE REALIZARON EROGACIONES.</t>
  </si>
  <si>
    <t>DESTINO: EL MANDATARIO ADMINISTRÓ LOS RECURSOS APORTADOS Y REALIZÓ LAS ACTIVIDADES TENDIENTES Y NECESARIAS PARA RECIBIR LOS ACTIVOS QUE INTEGRAN EL PATRIMONIO DEL FICAH, EN EJECUCIÓN DE LA INSTRUCCIÓN SEGUNDA DE LA CARTA EMITIDA POR LA MANDANTE EL 11 DE FEBRERO DE 2010 Y MODIFICADA EL 14 DE MARZO DE 2011, Y DE LA OBLIGACIÓN DE PAGO PREVISTA EN EL CONTRATO DE MUTUO CON FECHA DE VENCIMIENTO DE 15 DE DICIEMBRE DE 2011; ASÍ COMO PARA INTERVENIR EN LA EXTINCIÓN DEL FIDEICOMISO.
CUMPLIMIENTO DE LA MISIÓN:
DURANTE EL EJERCICIO 2011, LOS RECURSOS FUERON DESTINADOS A CUBRIR GASTOS DE OPERACIÓN DEL MANDATO POR CONCEPTO DE COMISIONES BANCARIAS CORRESPONDIENTES A LA INVERSIÓN DE LA APORTACIÓN INICIAL RECIBIDA EL 24 DE DICIEMBRE DE 2009; ASÍ COMO EN GASTOS DE ADMINISTRACIÓN CONSISTENTES EN EL COSTO DEL PERSONAL ADMINISTRATIVO CONTRATADO PARA OPERAR EL MANDATO Y OTROS GASTOS DE EJECUCIÓN DE LAS TAREAS PROPIAS DEL MANDATO. SE ENTREGARON AL FICAH $ 64.0 MILLONES COMO PRÉSTAMO CON BASE EN EL CONTRATO DE MUTUO CELEBRADO ENTRE ÉSTE Y EL SAE EL 21 DE JUNIO DE 2010 PARA QUE EL FICAH LLEVE A CABO EL PAGO A LOS AHORRADORES CONFORME AL DESTINO PREVISTO EN EL MANDATO.</t>
  </si>
  <si>
    <t>APORTACIÓN INICIAL:   MONTO: $71,000,000.00   FECHA: 24/12/2009
OBSERVACIONES: CONFORME AL CONTRATO DE MANDATO Y LAS CARTAS DE INSTRUCCIONES EMITIDAS POR LA MANDANTE A TRAVÉS DE LOS OFICIOS UBVA/013/2010 DEL 11 DE FEBRERO DE 2010, UBVA/012-A/2011 DEL 14 DE MARZO DE 2011 Y UBVA/060-B/2011 DEL 24 DE AGOSTO DE 2011, LOS RECURSOS APORTADOS DEBEN DESTINARSE ASÍ: A) 64.0 MDP PARA LA DEVOLUCIÓN DE LOS DEPÓSITOS DE LOS AHORRADORES QUE PUEDAN RESULTAR BENEFICIADOS EN LOS TÉRMINOS DEL CONTRATO CONSTITUTIVO DEL FIDEICOMISO CAJAS DE AHORRO (FICAH); Y B) 7 MILLONES DE PESOS, MÁS LOS RENDIMIENTOS QUE SE GENEREN POR LA INVERSIÓN DE LOS 71 MDP APORTADOS, MÁS LOS RECURSOS LÍQUIDOS QUE RECIBA DEL FICAH COMO PAGO DEL CONTRATO DE MUTUO Y LOS RENDIMIENTOS QUE ESTOS PRODUZCAN, MÁS LOS RECURSOS LÍQUIDOS Y SUS RENDIMIENTOS OBTENIDOS POR LA VENTA DE BIENES RECIBIDOS DEL FICAH; PARA CUBRIR GASTOS DE ADMINISTRACIÓN EN QUE INCURRA EL MANDATARIO (SAE), CON MOTIVO DEL CUMPLIMIENTO DE LOS FINES DEL MANDATO.</t>
  </si>
  <si>
    <t>DESTINO: CON EL PROPÓSITO DE DAR CUMPLIMIENTO AL OBJETIVO DEL MANDATO, SE DESEMBOLSARON RECURSOS PARA CONSTRUCCIÓN DE CARRETERAS EN HONDURAS Y NICARAGUA; PRÉSTAMO PARA GENERAR CARTERA DE VIVIENDA PARA MEJORA Y CONSTRUCCIÓN PROGRESIVA BAJO EL PROGRAMA PARA EL DESARROLLO DE VIVIENDA SOCIAL EN CENTROAMÉRICA; Y, PROYECTO DE REPOSICIÓN DE 350 AUTOBUSES EN NICARAGUA.
CUMPLIMIENTO DE LA MISIÓN:
PRÉSTAMOS DIRECTOS PARA FINANCIAR LOS PROYECTOS CARRETEROS VILLA SAN ANTONIO GOASCORÁN Y PLAN NACIONAL DE SEGURIDAD VIAL EN HONDURAS, Y MATAGALPA-JINOTEGA Y SAN RAMÓN-MUY MUY EN NICARAGUA; PRÉSTAMO PARA GENERAR CARTERA DE VIVIENDA PARA AMPLIACIÓN, MEJORA Y CONSTRUCCIÓN PROGRESIVA EN EL MARCO DEL PROGRAMA PARA EL DESARROLLO DE VIVIENDA SOCIAL EN CENTROAMÉRICA; PROYECTO DE REPOSICIÓN DE 350 AUTOBUSES EN NICARAGUA; ASÍ COMO AL RUBRO CAMBIOS Y COSTO DE ADMINISTRACIÓN.</t>
  </si>
  <si>
    <t>APORTACIÓN INICIAL:   MONTO: $3,531,961,424.37   FECHA: 01/06/2008
OBSERVACIONES: LOS INGRESOS ASCIENDEN A $1,118,598,460.41 Y SE CONSTITUYEN POR $66,420,856.87 DE RENDIMIENTOS FINANCIEROS, $13,286,953.11 A CAMBIOS, $94,404,232.41 DE RECUPERACIONES EFECTUADAS EN USD POR FINANCIAMIENTOS OTORGADOS Y $944,486,418.02 A LA REVALORIZACIÓN DE LA APORTACIÓN INICIAL QUE ESTÁ DENOMINADA EN USD. LOS EGRESOS TOTALIZARON $441,694,150.01 ACUMULADOS EN EL EJERCICIO 2011 INTEGRADOS POR: A) $ 429,056,054.35 POR FINANCIAMIENTOS DE PROYECTOS, B) $11,629,400.00 A COSTO DE ADMINISTRACIÓN Y C) $1,008,695.66 POR PAGO DE HONORARIOS AL MANDATARIO. SE NOTIFICA QUE EN LOS PRÓXIMOS DÍAS SE HARÁ LA MODIFICACIÓN EN EL SISTEMA RESPECTO A LA SUSCRIPCIÓN DE UN CONVENIO MODIFICATORIO AL CONTRATO DE MANDATO.</t>
  </si>
  <si>
    <t>DESTINO: AL CUARTO TRIMESTRE DEL EJERCICIO FISCAL 2011, NO SE HAN EROGADO RECURSOS DEL MANDATO FONDO DE APOYO PARA LA REESTRUCTURACIÓN DE PENSIONES (FARP).
CUMPLIMIENTO DE LA MISIÓN:
DE CONFORMIDAD CON EL NUMERAL OCTAVO DE LOS LINEAMIENTOS DEL FONDO DE APOYO PARA LA REESTRUCTURA DE PENSIONES, LOS RECURSOS DEL FONDO SE PODRAN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t>
  </si>
  <si>
    <t>APORTACIÓN INICIAL:   MONTO: $200,000.00   FECHA: 14/05/2009
OBSERVACIONES: EL IMPORTE EN DISPONIBILIDAD SE REFIERE A VALORES DE FÁCIL REALIZACIÓN, REGISTRADOS EN EL ESTADO DE POSICIÓN O SITUACIÓN FINANCIERA AL 31 DE DICIEMBRE DE 2011.</t>
  </si>
  <si>
    <t>DESTINO: SE CONTINUARON LAS GESTIONES DE RECUPERACION DE LOS ADEUDOS VIGENTES, DERIVADOS DE LAS CARTERAS CREDITICIAS QUE POR MANDATO DEL GOBIERNO FEDERAL LE FUERON ASIGNADAS A NACIONAL FINANCIERA, S.N.C. COMO RESULTADO DE DICHAS GESTIONES, DURANTE EL 3ER TRIMESTRE DE 2010 SE REGISTRO LA RECUPERACION DE $2,964,680.29, CORRESPONDIENTES A UN ACREDITADO.
CUMPLIMIENTO DE LA MISIÓN:
ADMINISTRACION DE CARTERAS CREDITICIAS QUE FORMABAN PARTE INTEGRANTE DE LOS ACTIVOS DE LOS EXTINTOS FONEP, FIDEIN Y PAI.</t>
  </si>
  <si>
    <t>APORTACIÓN INICIAL:   MONTO: $91,064,699.28   FECHA: 31/12/1988
OBSERVACIONES: EL SALDO DE ESTOS MANDATOS NO SE INTEGRA POR ACTIVOS DISPONIBLES. NO SE REGISTRARON RECUPERACIONES DE CARTERA DURANTE EL PERIODO DEL 31 DE MARZO AL 31 DE DICIEMBRE DE 2011.</t>
  </si>
  <si>
    <t>DESTINO: AL CUARTO TRIMESTRE LA FINANCIERA RURAL MOSTRÓ UN CUMPLIMIENTO DEL 95 POR CIENTO CON RESPECTO A LA META ESTABLECIDA EN SU PROGRAMA PRESUPUESTO MODIFICADO MANTENIENDO CON ELLO SU SUSTENTABILIDAD, APOYANDO LAS ACTIVIDADES DE CAPACITACIÓN Y DESARROLLANDO LOS PROGRAMAS QUE LE FUERON ENCOMENDADOS EN EL PRESUPUESTO DE EGRESOS DE LA FEDERACIÓN
CUMPLIMIENTO DE LA MISIÓN:
OTORGAMIENTO DE CRÉDITOS $23,957,421,294 PARA GASTO DE OPERACIÓN Y ADMINISTRACIÓN $1,103,517,617 PARA PROGRAMAS SUJETOS A REGLAS DE OPERACIÓN $728,209,693; OTROS EGRESOS $27,204,866 Y PARA OPERACIONES DE CRÉDITO $ 1,494,919,087</t>
  </si>
  <si>
    <t>DESTINO: SE HAN PAGADO 156 BENEFICIOS POR $180 MIL CADA UNO EN APOYO A DEUDOS DE MILITARES FALLECIDOS EN ACTOS DEL SERVICIO Y/O A MILITARES CON INUTILIDAD EN 1A. CATEGORIA
CUMPLIMIENTO DE LA MISIÓN:
APOYO A DEUDOS DE MILITARES FALLECIDOS EN ACTOS DEL SERVICIO Y A MILITARES CON INUTILIDAD EN 1A. CATEGORIA</t>
  </si>
  <si>
    <t>APORTACIÓN INICIAL:   MONTO: $500,000.00   FECHA: 01/10/2002
OBSERVACIONES: EXISTEN IMPORTES EN CONCILIACION POR $687,185.30, ESTAS CIFRAS ESTAN ACTUALIZADAS AL 31 DE DICIEMBRE DEL 2011 Y DICHA INFORMACION SE ENCUENTRA EN LA PAGINA DEL COLEGIO DE POSTGRADUADOS.</t>
  </si>
  <si>
    <t>DESTINO: DE 1991 HA PARTICIPADO CON OBSERVADOR CIENTÍFICO A BORDO DE: 2012 EMBARC., ATUNERAS MAYORES DE 363 T/M; 5839 DE ATÚN CON PALAGRE; 1909 DE CAMARON EN EL O.P Y G.M; 3258 DE CAMARÓN EN PANGA EN G.CALIF. Y COSTAS DE SINALOA; 511 EN LA PESCA DE TIBURÓN; 14002 EN DIFERENTES ESPECIES; 31247 VERIFICACIONES DE SEGUIMIENTO; 909 VERIFICACIONES DE DESCARGA DE BUQWUE DE ALTAMAR; 74696 DE PANGAS EN PLAYA O X CENTROS DE ACOPIO; Y, 7184 VERIFICACIONES DE CERTIFICACION DE ATUN EN PUERTO, ETC
CUMPLIMIENTO DE LA MISIÓN:
PROGRAMA DE OBSERVADORES A BORDO DE EMBARCACIONES ATUNERAS, CAMARONERAS Y TIBURONERAS, SEGUIMIENTO Y VERIFICACIÓN EN TIERRA DE ATÚN, ETC.</t>
  </si>
  <si>
    <t>DESTINO: INCREMENTAR LA COBERTURA, PENETRACIÓN Y DIVERSIDAD DE SERVICIOS DE TELECOMUNICACIONES ENTRE LA POBLACIÓN DE ESCASOS RECURSOS DEL MEDIO RURAL Y URBANO. NÚM. DE LÍNEAS INSTALADAS DEL CONTRATO NO. C-411-001-05=53488 NÚM. MÍNIMO DE LÍNEAS A INSTALAR COMPROMETIDAS DE ACUERDO CON EL CONTRATO C-411-001-05=57799: INDICADOR 95.5% NÚMERO DE LÍNEAS INSTALADAS CONTRATO C-411-001-06=59473 MÍNIMO DE LÍNEAS A INSTALAR COMPROM. CONTRATO C-411-001-06=93892 INDICADOR 63.3%
CUMPLIMIENTO DE LA MISIÓN:
PAGO A PROVEEDORES, PRESTADORES DE SERVICIOS, HONORARIOS FIDUCIARIOS, COMISIONES BANCARIAS Y PAGO POR LOS TRABAJOS DE AUDITORÍA DEL EJERCICIO FISCAL 2010.</t>
  </si>
  <si>
    <t>DESTINO: EL FIDEICOMISO CONTINÚA CON LOS FINES PARA LOS QUE FUE CREADO.
CUMPLIMIENTO DE LA MISIÓN:
EL IMPORTE CAPTURADO EN EL APARTADO DENOMINADO "PAGO DE HONORARIOS Y COMISIONES" INCLUYE $41.28 POR CONCEPTO COMISIÓN PAGADAS SPEI. EL IMPORTE DE LOS EGRESOS ACUMULADOS CORRESPONDE A LA LIQUIDACIÓN DE 14 TRABAJADORES EN LOS MESES DE FEBRERO, MARZO Y AGOSTO DE 2011; ADEMÁS DE 158 TRABAJADORES DESINCORPORADOS DEL TRAMO GUADALAJARA-TEPIC EL 30 DE NOVIEMBRE DE 2011.</t>
  </si>
  <si>
    <t>APORTACIÓN INICIAL:   MONTO: $30,843,795.44   FECHA: 28/09/2007
OBSERVACIONES: INFORMACIÓN AL 31 DE DICIEMBRE DE 2011, REMITIDA POR CAPUFE.</t>
  </si>
  <si>
    <t>DESTINO: AL 31 DE DICIEMBRE SE SOLICITARON 1,308 PRÉSTAMOS, LOS CUALES SE OTORGARON EN SU TOTALIDAD, EN CUMPLIMIENTO A LOS FINES DEL FIDEICOMISO.
CUMPLIMIENTO DE LA MISIÓN:
PRÉSTAMOS OTORGADOS A LOS TRABAJADORES, GASTOS FIDUCIARIOS Y OTROS GASTOS.</t>
  </si>
  <si>
    <t>APORTACIÓN INICIAL:   MONTO: $3,975.00   FECHA: 22/10/1996
OBSERVACIONES: INFORMACIÓN AL 31 DE DICIEMBRE DE 2011.</t>
  </si>
  <si>
    <t>APORTACIÓN INICIAL:   MONTO: $1.00   FECHA: 27/07/1972
OBSERVACIONES: LA DISP.CORRESPONDE AL PATRIMONIO CON CIFRAS AL 31/DIC/2011, SE CAPTURÓ UN PESO EN APORTACIÓN INICIAL, EN VIRTUD DE QUE EL SISTEMA NO PERMITE CONTINUAR CON LA CAPTURA SI NO EXISTEN DATOS EN DICHO CAMPO. DE ACUERDO CON LOS EDOS.FINANCIEROS, LA SUMA DEL PASIVO MÁS PATRIMONIO, ARROJA UN TOTAL DE $8,546,566.86 DE ACTIVO. EN LA REUNIÓN DEL 1°/SEP/2009, BANOBRAS INFORMÓ QUE EN ALGUNAS ENTIDADES COMO CHIHUAHUA Y VERACRUZ SE HAN LOGRADO AVANCES EN LA REGULARIZACIÓN DE PREDIOS, FALTANDO 38 POR REGULARIZAR EN DIVERSOS ESTADOS.</t>
  </si>
  <si>
    <t>DESTINO: SE PAGÓ EN TIEMPO Y FORMA LA PENSIÓN DE 36,961 JUBILADOS MENSUALES EN PROMEDIO.
CUMPLIMIENTO DE LA MISIÓN:
PAGO DE PENSIONES Y PRESTACIONES DE LOS FIDEICOMISARIOS, GASTOS DE ADMINISTRACIÓN, HONORARIOS E IMPUESTOS DIVERSOS.</t>
  </si>
  <si>
    <t>APORTACIÓN INICIAL:   MONTO: $50,000.00   FECHA: 19/12/1997
OBSERVACIONES: LA DISPONIBILIDAD CORRESPONDE AL PATRIMONIO. SE PAGÓ EN TIEMPO Y FORMA LA PENSIÓN DE 36,961 JUBILADOS MENSUALES EN PROMEDIO.</t>
  </si>
  <si>
    <t>APORTACIÓN INICIAL:   MONTO: $850,000,000.00   FECHA: 23/12/1999
OBSERVACIONES: LA DISPONIBILIDAD CORRESPONDE AL PATRIMONIO DEL FIDEICOMISO AL 31 DE DICIEMBRE DE 2011.</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</si>
  <si>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DICIEMBRE DE 2011 SON: DE REC. FEDERALES $33'862,330.73 Y $18,320.32 DE RECURSOS ESTATALES.</t>
  </si>
  <si>
    <t>DESTINO: SE CONTINÚA CON LOS FINES DE LA CONCESIÓN OTORGADA (20 DE OCTUBRE DE 1987) A BANOBRAS POR LA SCT PARA CONSTRUIR, OPERAR Y EXPLOTAR BAJO EL RÉGIMEN DE CUOTAS DE PEAJE EL TRAMO CARRETERO ATLACOMULCO-MARAVATÍO.
CUMPLIMIENTO DE LA MISIÓN:
NO APLICA</t>
  </si>
  <si>
    <t>DESTINO: LOS RESULTADOS FUERON LOS ESPERADOS DE ACUERDO CON SU OBJETIVO Y FINES Y LAS OBRAS YA ESTÁN CONCLUIDAS.
CUMPLIMIENTO DE LA MISIÓN:
NO APLICA</t>
  </si>
  <si>
    <t>APORTACIÓN INICIAL:   MONTO: $400,000.00   FECHA: 31/07/2003
OBSERVACIONES: POR CONDUCTO DE CAPUFE, APORTACIÓN PROVENIENTE DEL FIDEICOMISO 1936 FARAC PARA ESTUDIOS Y PROYECTOS DE LAS OBRAS, $400,000.00 NOMINALES EL 31/JUL/2003 Y $16'850,000.00 NOMINALES EL 5/DIC/2003. CAPUFE NO HA HECHO APORTACIÓN ALGUNA CON CARGO A SU PRESUPUESTO.</t>
  </si>
  <si>
    <t>DESTINO: SE CUMPLE CON EL OBJETO Y FINES DEL FIDEICOMISO, ÉSTE ESTARÁ VIGENTE, POR LO MENOS, HASTA EL TÉRMINO DEL PLAZO DE LA CONCESIÓN, EL CUAL ES EL 18/JUL/2020.
CUMPLIMIENTO DE LA MISIÓN:
NO APLICA</t>
  </si>
  <si>
    <t>APORTACIÓN INICIAL:   MONTO: $25,000,000.00   FECHA: 26/11/1990
OBSERVACIONES: LOS RECURSOS APORTADOS POR CAPUFE COMO INVERSIÓN PARA LA CONSTRUCCIÓN DE LA CARRETERA SE HICIERON DEL 26/NOV/1990 AL 16/FEB/1994 POR UN TOTAL DE $351'268,914.75 NOMINALES.</t>
  </si>
  <si>
    <t>DESTINO: SE CUMPLE CON EL OBJETO Y FINES DEL FIDEICOMISO, ÉSTE ESTARÁ VIGENTE, POR LO MENOS, HASTA EL TÉRMINO DEL PLAZO DE LA CONCESIÓN, EL CUAL ES EL 28-NOV-2019.
CUMPLIMIENTO DE LA MISIÓN:
NO APLICA</t>
  </si>
  <si>
    <t>DESTINO: SE CUMPLE CON EL OBJETO Y FINES DEL FIDEICOMISO ÉSTE ESTARÁ VIGENTE, POR LO MENOS, HASTA EL TÉRMINO DEL PLAZO DE LA CONCESIÓN, EL CUAL ES EL 20/DIC/2020.
CUMPLIMIENTO DE LA MISIÓN:
NO APLICA</t>
  </si>
  <si>
    <t>APORTACIÓN INICIAL:   MONTO: $50,000,000.00   FECHA: 31/01/1991
OBSERVACIONES: LOS RECURSOS APORTADOS POR CAPUFE COMO INVERSIÓN PARA LA CONSTRUCCIÓN DE LA CARRETERA SE HICIERON DEL 31/ENE/1991 AL 28/DIC/1994 POR UN TOTAL DE $143'779,521.29 NOMINALES.</t>
  </si>
  <si>
    <t>DESTINO: SE CUMPLE CON EL OBJETO Y FINES DEL FIDEICOMISO, ÉSTE ESTARÁ VIGENTE, POR LO MENOS, HASTA EL TÉRMINO DEL PLAZO DE LA CONCESIÓN, EL CUAL ES EL 17/OCT/2037.
CUMPLIMIENTO DE LA MISIÓN:
NO APLICA</t>
  </si>
  <si>
    <t>APORTACIÓN INICIAL:   MONTO: $118,707,608.00   FECHA: 31/10/1994
OBSERVACIONES: LOS RECURSOS APORTADOS POR CAPUFE COMO INVERSIÓN PARA LA CONSTRUCCIÓN DE LA CARRETERA FUÉ EN UNA SOLA FECHA 31/OCT/1994 POR $118'707,608.00 NOMINALES.</t>
  </si>
  <si>
    <t>APORTACIÓN INICIAL:   MONTO: $35,000,000.00   FECHA: 18/12/2009
OBSERVACIONES: LA DISPONIBILIDAD CORRESPONDE AL PATRIMONIO DEL MANDATO AL 31 DE DICIEMBRE DE 2011.</t>
  </si>
  <si>
    <t>DESTINO: SE DIO CUMPLIMINETO AL ARTICULO 34 DEL PEF EL 16 DE FEBRERO DE 2011 SE RECIBIERON EL 30 DICIEMBRE DE 2011, 300 MDP ADICIONALES POR PARTE DE LA SHCP
CUMPLIMIENTO DE LA MISIÓN:
EN EL CONCEPTO DE PAGOS DE HONORARIOS SE INCLUYEN LOS SIGUIENTES CONCEPTOS:GASTOS BANCARIOS,HONORARIOS FIDUCIARIOS Y PAGO DE AUDOTIORIAS EXTERNAS. EN EL CONCEPTO DE EGRESOS SE CONSIDERA LA APORTACION A LOS PROYECTOS AUTORIZADOS FME2011-1,FME2011-2, FME2011-3, FME2011-5, FME2011-6, FME2011-7, FME2011-8Y FME2011-9, FME2011-10, FME2011-12 Y FME 2011-13</t>
  </si>
  <si>
    <t>DESTINO: SE APROBO EL FORTALECIMIENTO DEL PROYECTO DEL PROGRAMA DE FINANCIMIENTO PARA EL DESARROLLO DE PROVEEDORES POR 50 MILLONES DE PESOS 500 MIL PESOS SE DESTINARON A UN PROYECTO DE CONSULTORÍA: 88 MIL PESOS SE DESTINARON PARA EL PAGO DE LA EVALUACION EXTERNA. 100 DESTINADOS A ESQUEMAS DE GARANTÍA
CUMPLIMIENTO DE LA MISIÓN:
PARA ASISTENCIA TECNICA Y ESQUEMA DE FINANCIAMIENTO PARA LAS EMPRESAS PROVEEDORES DE PEMEX. ADICIONAMENTE SE REALIZO EL PAGO DE LA EVALUACION POR PARTE DE UN DESPACHO EXTERNO.</t>
  </si>
  <si>
    <t>APORTACIÓN INICIAL:   MONTO: $1,750,000.00   FECHA: 18/05/1994
OBSERVACIONES: EN CUMPLIMIENTO A LO ESTABLECIDO EN LOS ARTÍCULOS 9, 5° PÁRRAFO, 10, FRACC. II, 11 Y 107 DE LA LEY FEDERAL DE PRESUPUESTO Y RESPONSABILIDAD HACENDARIA, EN LOS ARTÍCULOS 283 Y 296 DE SU REGLAMENTO, AL OFICIO CIRCULAR 307-A-0552, FRACC. IV, NUMERALES 1, 2, 5, 6 Y 7, EMITIDO POR LA UNIDAD DE POLÍTICA Y CONTROL PRESUPUESTARIO DE LA SECRETARÍA DE HACIENDA Y CRÉDITO PÚBLICO, EN EL ARTÍCULO 35, FRACC. XII DEL REGLAMENTO INTERIOR DE LA SECRETARÍA DE ECONOMÍA, SE PRESENTA EL CUARTO INFORME TRIMESTRAL DE 2011 CORRESPONDIENTE AL PRESENTE ACTO JURÍDICO.</t>
  </si>
  <si>
    <t>DESTINO: SE PROPORCIONO ASISTENCIA TECNICA Y CAPACITACION.
CUMPLIMIENTO DE LA MISIÓN:
EL GASTOS DE LOS ESTADOS FINANCIEROS 1,190,812.31 MENOS PASIVOS (GASTOS NO PAGADOS) 155,182.66 MÁS RETENCIÓN DE EJERCICIOS ANTERIORES 1,593.00 EGRESO TOTAL A DICIEMBRE 1,037,222.65</t>
  </si>
  <si>
    <t>APORTACIÓN INICIAL:   MONTO: $23,610,000.00   FECHA: 02/02/1982
OBSERVACIONES: LA APORTACIÓN INICIAL ES EN VIEJOS PESOS Y LA FECHA ES ESTIMADA POR NO CONTARSE CON EL DATO EXACTO. EXISTE UNA DIFERENCIA POR LA CANTIDAD DE $10,977.02 EN EL CONCEPTO DEFICIENTE LIQUIDO DE EJERCICIOS ANTERIORES.SE PRESENTAN LAS CIFRAS DE LOS ESTADOS FINANCIEROS AL 30 DE NOVIEMBRE DE 2011 EN VIRTUD DE QUE SON LOS ÚLTIMOS QUE HA ENVIADO NAFIN.</t>
  </si>
  <si>
    <t>DESTINO: EN EL AÑO 2010, EL FIDEICOMISO SE VIO BENEFICIADO CON SUBSIDIOS FEDERALES DE $1,477,418,501.00 OTORGADOS VÍA PEF 2010. EL REPORTE PRELIMINAR AL MES DE DICIEMBRE ES DE 45,500 ESCUELAS BENEFICIADAS. LOS SUBSIDIOS FEDERALES PARA EL EJERCICIO 2011 SON POR $1,920,895,646.00 CON LO QUE SE ESTIMA ALCANZAR UNA META DE 47,500 ESCUELAS.
CUMPLIMIENTO DE LA MISIÓN:
TRANSFERENCIA A LOS FIDEICOMISOS ESTATALES DE ESCUELAS DE CALIDAD (FEEC´S) PARA SU DISTRIBUCIÓN A LOS PLANTELES EDUCATIVOS BENEFICIADOS POR EL PROGRAMA EN LOS CICLOS ESCOLARES 2010-2011 Y 2011-2012.</t>
  </si>
  <si>
    <t>DESTINO: PREPARATORIA ABIERTA 4,695 ESTUDIANTES INSCRITOS; 80,093 EXÁMENES SOLICITADOS EN EL D.F.; 3 MATERIALES DIDACTICOS TERMINADOS, 201 ESTUDIANTES CON DISCAPACIDAD ATENDIDOS.
CUMPLIMIENTO DE LA MISIÓN:
APOYAR LOS SERVICIOS QUE SE PROPORCIONAN A LOS ESTUDIANTES DE LOS SUBSISTEMAS DE PREPARATORIA ABIERTA, EDUCACIÓN MEDIA SUPERIOR A DISTANCIA Y BACHILLERATO SEMIESCOLARIZADO.</t>
  </si>
  <si>
    <t>DESTINO: A LA FECHA LAS ENTIDADES FEDERATIVAS HAN OTORGADO 62,279 CRÉDITOS A DOCENTES DE EDUCACIÓN BÁSICA PARA EL PAGO DE ENGANCHE Y GASTOS DE ESCRITURACIÓN DE VIVIENDA, DE ESTOS 3,534 CRÉDITOS SE OTORGARON EN 2011.
CUMPLIMIENTO DE LA MISIÓN:
PAGO DE COMISIONES AL FIDUCIARIO POR $1,110,018.00 PAGO PARCIAL DE HONORARIOS A DESPACHO DE AUDITORES EXTERNOS POR $22,212.00 IVA DE COMISIONES AL FIDUCIARIO Y DE HONORARIOS A AUDITORES EXTERNOS POR $181,156.80 DISPERSION DE RECURSOS A LOS ESTADOS DE: BAJA CALIFORNIA $1,163,222.49 Y SONORA $1,047,180.00</t>
  </si>
  <si>
    <t>DESTINO: PARA ESTE PERIODO, EL FIDUCIARIO EMITIÓ 7,868 PAGOS DE LIQUIDACION DEL PERSONAL QUE SE DESINCORPORA DEL FONDO. ASIMISMO, SE ENVIARON 1,746 SOLICITUDES DE LIQUIDACIÓN Y/O SEGURO DE VIDA, PARA SU TRAMITE CORRESPONDIENTE.
CUMPLIMIENTO DE LA MISIÓN:
REINTEGRAR A LOS TRABAJADORES DEL SECTOR INSCRITOS AL FORTE EL MONTO QUE LES CORRESPONDE UNA VEZ QUE SE HAYAN RETIRADO DEL SERVICIO ACTIVO POR JUBILACIÓN, RENUNCIA O COMO SEGURO DE VIDA EN CASO DE DEFUNCIÓN</t>
  </si>
  <si>
    <t>APORTACIÓN INICIAL:   MONTO: $34,000,000.00   FECHA: 14/12/1990
OBSERVACIONES: LA INFORMACIÓN CORRESPONDE AL 4ER. TRIMESTRE DEL 2011. EN ESTE PERIODO, SE INCLUYE UN TOTAL $-241,638,481.28 POR CONCEPTO DE PLUSVALIA-MINUSVALIA, INTERESES DEVENGADOS NO COBRADOS, MISMAS QUE SE DESCRIBEN EN EL BALANCE, ESTADO DE RESULTADOS Y PATRIMONIO CONSOLIDADO; ASIMISMO, SE CONSIDERAN $39,027.12 POR CONCEPTO DE SALDOS EFECTIVOS. FINALMENTE, LAS CANTIDADES REPORTADAS SE EXPRESAN EN TÉRMINOS DE VALOR MERCADO, CONFORME A LAS OBSERVACIONES EMITIDAS POR LA A.S.F..</t>
  </si>
  <si>
    <t>DESTINO: SE INFORMÓ A 15 INSTITUCIONES DE EDUCACIÓN SUPERIOR LA APROBACIÓN DE 16 PROYECTOS, SE SOLICITÓ DOCUMENTOS Y SE EFECTUARON TRANSFERENCIAS BANCARIAS. SE AJUSTÓ MONTO PARA UNIVERSIDAD POLITÉCNICA FRANCISCO I. MADERO; SE PUSO EN OPERACIÓN LA OFICINA DE SEGUIMIENTO A PROYECTOS PARA EL FIDEICOMISO SEP-UNAM, SE ATENDIERON 3 SOLICITUDES DE AJUSTE EN EL DESARROLLO DE PROYECTOS Y 2 EN LA PROGRAMACIÓN; SE ESTUVO ORIENTANDO A LAS UNIVERSIDADES EN LA GESTION DE SUS PROYECTOS.
CUMPLIMIENTO DE LA MISIÓN:
DURANTE EL CUARTO TRIMESTRE 2011.UNICAMENTE SE EFECTUARON PAGOS DE HONORARIOS PROFESIONALES AL RESPONSABLE DE LA OFICINA DE SEGUIMIENTO DE PROYECTOS DEL FIDEICOMISO SEP-UNAM, QUIEN EVALUA Y ANALIZA LOS PROYECTOS A REALIZAR EN EL MARCO DEL FIDEICOMISO DENOMINADO SEP-UNAM.</t>
  </si>
  <si>
    <t>DESTINO: APOYAR EL DESARROLLO CIENTIFICO Y TECNOLOGICO SUSTENTABLE DEL PAIS A TRAVES DE LOS SERVICIOS Y ACTIVIDADES DE INVESTIGACION REALIZADAS POR EL INSTITUTO POLITECNICO NACIONAL, POR MEDIO DE INVESTIGADORES Y PERSONAL CALIFICADO CON VALORES INSTITUCIONALES. EN EL TRIMESTRE DE OCTUBRE-DICIEMBRE DE 2011 SE AUTORIZARON 119 CONVENIOS VINCULADOS POR UN MONTO DE $ 884´171,136.34
CUMPLIMIENTO DE LA MISIÓN:
DESTINAR LOS RECURSOS DEL GENERADOS POR EL FONDO APOYAR LOS PROYECTOS ESPECIFICOS DE INVESTIGACION CIENTIFICA Y TECNOLOGICA,ASI COMO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t>
  </si>
  <si>
    <t>DESTINO: LA MISIÓN Y FINES OBJETO DEL FIDEICOMISO SE HAN CUMPLIDO, ASÍ COMO LAS ACCIONES RELATIVAS A LA EXTINCIÓN DEL FIDEICOMISO, SIENDO FAVORABLE PARA EL CENART. EL JUICIO QUE SE GANÓ PERMITIÓ LA RECUPERACIÓN DEL ESTACIONAMIENTO. SE ESTA EN ESPERA DEL CUMPLIMIENTO DE LA EJECUCIÓN DE LA SENTENCIA, RELACIONADA CON EL RENDIMIENTO DE CUENTAS POR PARTE DE LA EMPRESA TRIBASA, Y DEFINIR LA CESIÓN DE LOS DERECHOS LITIGIOSOS DE LOS JUICIOS
CUMPLIMIENTO DE LA MISIÓN:
EN EL CUARTO TRIMESTRE DEL 2011, LOS RECURSOS PROPIOS GENERADOS DERIVADOS DE RECURSOS PÚBLICOS FEDERALES, SE HAN APLICADO AL PAGO DE HONORARIOS FIDUCIARIOS, ENTERO DE IMPUESTOS Y SERVICIOS PROFESIONALES.</t>
  </si>
  <si>
    <t>APORTACIÓN INICIAL:   MONTO: $30,000,000.00   FECHA: 27/04/1993
OBSERVACIONES: LAS CIFRAS REPORTADAS CORRESPONDEN ÚNICAMENTE A LOS RECURSOS PROPIOS DERIVADOS DE RECURSOS PÚBLICOS FEDERALES, DEBIDO A QUE ESTE FIDEICOMISO NO RECIBIÓ APORTACIONES DEL GOBIERNO FEDERAL EN EL CUARTO TRIMESTRE DE 2011; SIN EMBARGO, CUENTA CON RECURSOS PROVENIENTES DE INGRESOS POR RENTA DE LOCALES, ESTACIONAMIENTO Y CINES, ENTRE OTROS. LA DISPONIBILIDAD POR UN MONTO DE $31,990,328.72 CORRESPONDE AL CORTE DEL 31 DE DICIEMBRE DE 2011 (CIFRAS PRELIMINARES)</t>
  </si>
  <si>
    <t>DESTINO: LA MISIÓN Y FINES PARA LOS CUALES FUE CREADO EL FIDEICOMISO SE HAN CUMPLIDO, CON LOS RECURSOS PÚBLICOS FEDERALES APORTADOS EN EL AÑO,LLEVANDOSE A CABO ACTIVIDADES DE ADMINISTRACIÓN Y MANTENIMIENTO DE LOS INMUEBLES DE LOS DOS IMPORTANTES MUSEOS, ASÍ COMO DE LAS OBRAS DE ARTE QUE ALBERGAN, CONSIDERADAS PATRIMONIO ARTÍSTICO DE LA NACIÓN Y QUE TIENE BAJO SU CUSTODIA, ASÍ COMO EL MANTENIMIENTO EL FIDEICOMISO.
CUMPLIMIENTO DE LA MISIÓN:
EN EL CUARTO TRIMESTRE DE 2011 LOS RECURSOS PUBLICOS FEDERALES RECIBIDOS, SE APLICARON A LA ADMINISTRACIÓN Y MANTENIMIENTO PARA LA OPERACIÓN DE LAS ACTIVIDADES DE LOS IMPORTANTES RECINTOS CULTURALES.</t>
  </si>
  <si>
    <t>APORTACIÓN INICIAL:   MONTO: $645,500.00   FECHA: 25/09/1958
OBSERVACIONES: LA INFORMACIÓN QUE SE PRESENTA ES LA QUE SE GENERA A PARTIR DE LOS ESTADOS FINANCIEROS EMITIDOS POR EL FIDUCIARIO BANCO DE MÉXICO AL CUARTO TRIMESTRE DEL 2011.</t>
  </si>
  <si>
    <t>DESTINO: SE CUMPLIÓ CON LA MISIÓN Y FINES ESTABLECIDOS PARA ESTE FIDEICOMISO, MEDIANTE LOS RECURSOS PÚBLICOS FEDERALES APORTADOS EN EL PRESENTE AÑO, LLEVANDOSE A CABO LAS ACTIVIDADES DE ADMINISTRACIÓN Y MANTENIMIENTO DEL CENTRO CULTURAL ISIDRO FABELA, DE LA BIBLIOTECA, PINACOTECA, HEMEROTECA ASÍ COMO DEL ARCHIVO HISTÓRICO.
CUMPLIMIENTO DE LA MISIÓN:
EN EL CUARTO TRIMESTRE DE 2011 LOS RECURSOS PÚBLICOS FEDERALES RECIBIDOS FUERON APLICADOS PARA LLEVAR A CABO LAS ACTIVIDADES DE ADMINISTRACIÓN Y MANTENIMIENTO PARA LA OPERACIÓN DE LOS RECINTOS CULTURALES.</t>
  </si>
  <si>
    <t>APORTACIÓN INICIAL:   MONTO: $1,200,000.00   FECHA: 22/02/1980
OBSERVACIONES: LA INFORMACIÓN QUE SE REPORTA ES LA QUE SE GENERA A PARTIR DE LOS ESTADOS FINANCIEROS EMITIDOS POR EL FIDUCIARIO BANCO DE MÉXICO AL CUARTO TRIMESTRE DEL 2011.</t>
  </si>
  <si>
    <t>DESTINO: SE ADQUIRIÓ EQUIPO NECESARIO PARA LOS AUDITORIOS DEL CINVESTAV PERTENECIENTES AL AREA ACADÉMICA, AVANCE TERCERA ETAPA PROYECTO MULTIDISCIPLINARIO 16, PAGOS DEL PERSONAL TÉCNICO DE APOYO PARA ATENDER LA ELABORACIÓN DE ACTIVIDADES SUSTANTIVAS DEL CINVESTAV, ASÍ MISMO PARA LA ADQUISICIÓN DE UN ARCHIVO MÓVIL Y SE CONCLUYÓ EL PIFI.
CUMPLIMIENTO DE LA MISIÓN:
SE EROGARON $2,428,324.00 PROVEER DEL EQUIPO NECESARIO PARA LOS AUDITORIOS DEL CINVESTAV PERTENECIENTES AL AREA ACADÉMICA, $ 770,000.00 PROYECTO MULTIDISCIPLINARIO 16 DE LA DRA. GABRIELA OLMEDO ALVAREZ, $728,241.20 PARA EL PAGO DE HONORARIOS DEL PERSONAL TÉCNICO DE APOYO PARA ATENDER LA ELABORACIÓN DE ACTIVIDADES SUSTANTIVAS COMO EL ANUARIO 2010, FOLLETO POSGRADO INGLÉS, CATÁLOGO DE POSGRADO IMPRESIÓN Y DISCOS, MANUALES DE IDENTIDAD IMPRESOS, DISEÑO DE ANUARIO 2010 EN VERSIÓN ELECTRÓNICA E IMPRESIÓN DE EJEMPLARES DE ANUARIO, ASÍ COMO COMPLETAR LA ADQUISICIÓN DE LA PARED DE VIDEO DE LA DIRECCIÓN GENERAL Y SERVIDORES PARA EL PROYECTO SINAC, $828,000.00, PARA CUBRIR PRÁCTICAS PROFESIONALES DE LOS ESTUDIANTES EXTERNOS QUE COLABORAN EN EL PROYECTO PARA EL DESARROLLO DE LA SEGUNDA VERSIÓN DEL SISTEMA DE INFORMACIÓN ACADÉMICA (SINAC II), $191,676.00 PAGO A PRESTADORES DE SERVICIO SOCIAL Y PRÁCTICAS PROFESIONALES, ADSCRITOS A LA SUBDIRECCIÓN DE INTERCAMBIO ACADÉMICO DEL CINVESTAV, $226,314.14 PARA LA ADQUISICIÓN DE UN ARCHIVO MÓVIL, $1,000.00 CONCLUSIÓN DE REPORTE PIFI.</t>
  </si>
  <si>
    <t>APORTACIÓN INICIAL:   MONTO: $9,954,618.77   FECHA: 27/07/1994
OBSERVACIONES: EN ESTE TRIMESTRE, SE TUVO INGRESOS POR INTERESES, Y EGRESOS POR $2,428,324.00 PARA PROVEER DEL EQUIPO NECESARIO PARA LOS AUDITORIOS DEL CINVESTAV PERTENECIENTES AL AREA ACADÉMICA, $ 770,000.00 PROYECTO MULTIDISCIPLINARIO 16 DE LA DRA. GABRIELA OLMEDO ALVAREZ, $728,241.20 PARA EL PAGO DE HONORARIOS DEL PERSONAL TÉCNICO DE APOYO PARA ATENDER LA ELABORACIÓN DE ACTIVIDADES SUSTANTIVAS COMO EL ANUARIO 2010, FOLLETO POSGRADO INGLÉS, CATÁLOGO DE POSGRADO IMPRESIÓN Y DISCOS, MANUALES DE IDENTIDAD IMPRESOS, DISEÑO DE ANUARIO 2010 EN VERSIÓN ELECTRÓNICA E IMPRESIÓN DE EJEMPLARES DE ANUARIO, ASÍ COMO COMPLETAR LA ADQUISICIÓN DE LA PARED DE VIDEO DE LA DIRECCIÓN GENERAL Y SERVIDORES PARA EL PROYECTO SINAC, $828,000.00, PARA CUBRIR PRÁCTICAS PROFESIONALES DE LOS ESTUDIANTES EXTERNOS QUE COLABORAN EN EL PROYECTO PARA EL DESARROLLO DE LA SEGUNDA VERSIÓN DEL SISTEMA DE INFORMACIÓN ACADÉMICA (SINAC II), $191,676.00 PAGO A PRESTADORES DE SERVICIO SOCIAL Y PRÁCTICAS PROFESIONALES, ADSCRITOS A LA SUBDIRECCIÓN DE INTERCAMBIO ACADÉMICO DEL CINVESTAV, $226,314.14 PARA LA ADQUISICIÓN DE UN ARCHIVO MÓVIL, $1,000.00 CONCLUSIÓN DE REPORTE PIFI.</t>
  </si>
  <si>
    <t>DESTINO: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
CUMPLIMIENTO DE LA MISIÓN:
SE HAN APOYADO LAS SIGUIENTES DISCIPLINAS: ATLETISMO 20,956,650, BADMINTON 1,055,989, BEISBOL 1,315,089, BOLICHE 393,149, BOXEO DE AFICIONADOS 7,159,071, CANOTAJE 23,306,084, CICLISMO 9,338,799, CLAVADOS 15,325,070, ECUESTRE 1,267,062, ESGRIMA 9,996,850, ESQUI ACUATICO 189,610, FRONTON 3,589,821, GIMNASIA ARTISTICA 9,971,591, GIMNASIA RITMICA 1,770,984, GIMNASIA TRAMPOLIN 85,344.12, GOLF 511,823, HANDBALL 577,219, HOCKEY 134,926, JUDO 6,880,976, KARATE 3,200,573, LEVANTAMIENTO DE PESAS 5,552,598, LUCHAS 3,209,749, NADO SINCRONIZADO 2,626,173, NATACIÓN 8,216,137, PATINES SOBRE RUEDAS 1,248,169, PENTATLÓN MODERNO 8,364,890, POLO ACUATICO 1,425,922, RAQUETBOL 3,203,969, REMO 16,376,288, RUGBY 943,824, SQUASH 3,790,495, TAEKWONDO 13,759,533, TENIS 2,962,787, TENIS DE MESA 319,010, TIRO CON ARCO 14,893,495, TIRO DEPORTIVO 30,338,789, TRIATLON 4,188,138, VELA Y ASOCIADOS 9,341,870, VOLEIBOL 2,874,011, JUEGOS PANAMERICANOS 38,532,645 Y JUEGOS OLIMPICOS 2,093,136, ESTIMULOS A ENTRENADORES 7,500,000 EN LOS SIGUIENTES RUBROS: BECAS, ENTRENADORES, EQUIPO MULTIDISCIPLINARIO Y STAFF, COMPETENCIAS Y CONCENTRACIONES, COMPLEMENTOS E INSUMOS, VESTUARIO Y CALZADO DEPORTIVO E IMPLEMENTOS Y MATERIAL DEPORTIVO, ASÍ COMO COMISIONES BANCARIAS 39,775, HONORARIOS PROFESIONALES 5,475,215, IMPUESTOS 531,755, HONORARIOS FIDUCIARIOS 154,565 Y OTROS GASTOS DE ADMINISTRACIÓN POR 171,301. CON UN UNIVERSO A DICIEMBRE DE 204 ATLETAS.</t>
  </si>
  <si>
    <t>APORTACIÓN INICIAL:   MONTO: $25,000,000.00   FECHA: 30/09/1998
OBSERVACIONES: -LAS APORTACIONES DE RECURSOS PÚBLICOS POR $ 313,700.000.00 Y $4,128,176.14 DE REINTEGRO DE ASOCIACIONES DEPORTIVAS DEL AÑO ANTERIOR, ESTA REFLEJADO EN EL ESTADO DE RESULTADOS EN EL RENGLÓN DE RECUPERACIONES Y APORTACIONES FEDERALES. -LOS RENDIMIENTOS FINANCIEROS POR $2,995,926.02 SE REFLEJAN EN EL ESTADO DE RESULTADOS EN EL RUBRO DE INTERESES SOBRE INVERSIONES. -EL MONTO DE HONORARIOS Y COMISIONES BANCARIAS POR $ 194,340.22 CORRESPONDEN A LOS HONORARIOS FIDUCIARIOS POR $ 154,565.23 Y COMISIONES PAGADAS POR $ 39,774.99, REFLEJADOS EN EL ESTADO DE RESULTADOS -LOS ENTEROS A LA TESOFE POR $9,019,623 CORRESPONDEN A RETENCIONES POR IVA E ISR -LOS EGRESOS ACUMULADOS EN EL PERIODO POR $ 305,160,740.23 ES LA SUMA DE GASTOS DE OPERACION Y SERVICIOS DE APOYO.</t>
  </si>
  <si>
    <t>APORTACIÓN INICIAL:   MONTO: $1,000,000.00   FECHA: 12/04/1994
OBSERVACIONES: LA DISPONIBILIDAD AL CORTE CORRESPONDE AL SALDO FINAL DEL 30 DE SEPTIMBRE DE 2011 MAS RENDIMIENTOS MENOS EGRESOS DEL PERIODO OCTUBRE-DICIEMBRE DE 2011.</t>
  </si>
  <si>
    <t>APORTACIÓN INICIAL:   MONTO: $1,500,000.00   FECHA: 25/06/1992
OBSERVACIONES: LA INFORMACION REPORTADA SE OBTUVO DE LOS ESTADOS DE CUENTA DE BANCOS E INVERSIONES Y DE LA BALANZA DE COMPROBACION DE LA CONTABILIDAD DEL FIDEICOMISO SEP/DGETI/FCE AL 31 DE DICIEMBRE DE 2011.</t>
  </si>
  <si>
    <t>APORTACIÓN INICIAL:   MONTO: $35,000,000.00   FECHA: 02/12/1997
OBSERVACIONES: EL SALDO FINAL DEL EJERCICIO FISCAL ANTERIOR: CORRESPONDE A LA DISPONIBILIDAD AL 30 DE SEPTIEMBRE DE 2011. EL IMPORTE DE LOS CONCEPTOS DE INGRESOS Y EGRESOS: CORRESPONDEN AL PERÍODO OCTUBRE-DICIEMBRE 2011. EL MONTO DEL RUBRO "SALDO NETO DEL PERÍODO A INFORMAR": SE REFIERE A LA DISPONIBILIDAD FINAL AL 31 DE DICIEMBRE DE 2011. LA "DISPONIBILIDAD A DICIEMBRE DE 2009": SE REFIERE A LA DISPONIBILIDAD AL 30 DE SEPTIEMBRE DE 2011.</t>
  </si>
  <si>
    <t>APORTACIÓN INICIAL:   MONTO: $30,000,000.00   FECHA: 22/08/2001
OBSERVACIONES: EL IMPORTE DEL SALDO DEL EJERCICIO FISCAL ANTERIOR: CORRESPONDE A LA DISPONIBILIDAD AL 30 DE SEPTIEMBRE DE 2011. EL MONTO DE LOS INGRESOS ACUMULADOS Y EGRESOS ACUMULADOS: CORRESPONDEN AL PERÍODO OCTUBRE-DICIEMBRE 2011. EL SALDO NETO DEL PERÍODO A INFORMAR SE REFIERE A LA DISPONIBILIDAD FINAL AL 31 DE DICIEMBRE DE 2011. DISPONIBILIDAD A DICIEMBRE 2009 SE REFIERE A LA DISPONIBILIDAD AL 30 DE SEPTIEMBRE DE 2011</t>
  </si>
  <si>
    <t>DESTINO: EN EL TRIMESTRE QUE SE REPORTA NO SE PRESENTÓ NINGUN SUPUESTO DE PENSION POR JUBILACIÓN.
CUMPLIMIENTO DE LA MISIÓN:
PAGO DE GASTOS ADMINISTRATIVOS A LA FIDUCIARIA, ASÍ COMO EL PAGO DE PRIMA DE ANTIGÜEDAD QUE CANAL 22 OTORGA A LOS TRABAJADORES QUE SON SEPARADOS DE SU ENCARGO EN LA TELEVISORA, DE CONFORMIDAD CON LA LEY FEDERAL DEL TRABAJO.</t>
  </si>
  <si>
    <t>DESTINO: LA MISIÓN Y FINES SE HAN CUMPLIDO EN EL 4O. TRIMESTRE DE 2011 MEDIANTE LA ASISTENCIA EN ESTE PERIODO DE UN TOTAL DE 25,334 VISITANTES: 9 VISITAS GUIADAS, CON 102 ASISTENTES; 60 PLANTELES EN VISITAS ESCOLARES; 2,444 NIÑOS Y PROFESORES; 69 TALLERES (NIÑOS-PADRES) CON 1,150 PERSONAS; 10 TALLERES ARTESANOS PARA 75 PERSONAS; 33 TALLERES ESPECIALES ABIERTOS CON 2,505 PARTICIPANTES, 28 PROYECCIONES DE VIDEODOCUMENTALES, 775 PERSONAS, 1 SEMINARIO PARA 38 MICROEMPRESARIAS Y 5 EXPOSICIONES TEMPORALES
CUMPLIMIENTO DE LA MISIÓN:
DEBIDO A QUE EN EL AÑO 2010 NO SE EFECTUARON APORTACIONES AL FIDEICOMISO SE APLICO AL PAGO DE ADEUDOS CONTRAIDOS POR CONCEPTO DE HONORARIOS DE 2010</t>
  </si>
  <si>
    <t>APORTACIÓN INICIAL:   MONTO: $7,000,000.00   FECHA: 06/11/2006
OBSERVACIONES: LAS CIFRAS PRELIMINARES QUE SE REPORTAN SON LAS PROPORCIONADAS POR LA DIRECCIÓN OPERATIVA DEL FIDEICOMISOS DEL MUSEO Y POR LO TANTO SON SU RESPONSABILIDAD, ASÍ COMO LAS CONSIGNADAS EN LOS ESTADOS FINANCIEROS Y EN LAS CIFRAS CONCILIADORAS. LA DISPONIBILIDAD POR LA CANTIDAD DE $24,088,673.26, CORRESPONDE AL 31 DE DICIEMBRE DE 2011 E INCLUYE LAS CANTIDADES CORRESPONDIENTES A BANCOS, DEUDORES DIVERSOS, EXISTENCIAS EN PODER DEL FIDUCIARIO Y VENTA DE SERVICIOS.</t>
  </si>
  <si>
    <t>DESTINO: LA CONSTRUCCION DEL AUDITORIO DEL LANGEBIO REPORTA UN AVANCE FISICO DEL 100 % Y UN AVANCE FINANCIERO DEL 100%. LA OBRA COMPLEMENTARIA DEL AUDITORIO AVANCE FISICO 95% Y AVANCE FINANCIERO 30%. EL PAGO DE ESTIMACIONES SE REALIZARÁ UNA VEZ QUE EL CONTRATISTA SOLVENTE LAS OBSERVACIONES DE OBRA Y PROCEDA LA AUTORIZACIÓN DE PAGO POR PARTE DE LA SECRETARÍA DE OBRA PÚBLICA DEL GOBIERNO DE GUANAJUATO.
CUMPLIMIENTO DE LA MISIÓN:
CONCLUSIÓN DE LA CONSTRUCCIÓN DEL EDIFICIO "C" AUDITORIO. AVANCE FÍSICO Y FINANCIERO DEL 100%, LA CONSTRUCCION DEL AUDITORIO HA CONCLUIDO. Y LA OBRA COMPLEMENTARIA AL AUDITORIO QUE COMPRENDE EL ESTACIONAMIENTO Y SE LOGRA LA FUNCIONALIDAD DE LOS TRES EDIFICIOS QUE INTEGRAN LAS INSTALACIONES DEL LANGEBIO, TALES COMO EL ESPACIO PARA SU ESTACIONAMIENTO PROPIO, ACCESOS Y VIALIDADES, SALIDAS DE EMERGENCIA, ILUMINACION EXTERIOR POR ACCESO DESDE LA CARRETERA, INTERCONEXION ENTRE EL AUDITORIO Y UNIDADES DEL CINVESTAV A TRAVES DE VIDEOCONFERENCIA, ESTA POR CONCLUIR, EN VIRTUD DE QUE SE ENCUENTRA EN EL PROCESO DE SOLVENTACION DE ALGUNAS OBSERVACIONES EN LA EJECUCION DE OBRA. LA OBRA COMPLEMENTARIA DEL AUDITORIO REPORTA UN AVANCE FISICO DEL 95% Y UN AVANCE FINANCIERO DEL 30%.</t>
  </si>
  <si>
    <t>APORTACIÓN INICIAL:   MONTO: $12,000,000.00   FECHA: 12/01/2005
OBSERVACIONES: EN ESTE TRIMESTRE HUBO INGRESOS POR CONCEPTO DE INTERESES Y PAGOS DE ESTIMACIÓN 1, 2, 3, 4, CONTRATO SOP/GEGTO/ED/I3/RF/2011-089, Y ESTIMACIÓN 4, CONTRATO SOP/EDIF/EP/AD/RF/2011-020</t>
  </si>
  <si>
    <t>APORTACIÓN INICIAL:   MONTO: $10,000,000.00   FECHA: 07/12/2009
OBSERVACIONES: SE IMPOSIBILITA EL INGRESAR LA INFORMAICÓN AL SISTEMA, TODA VEZ QUE ESTA UNIDAD ADMINISTRATIVA NO CUENTA CON LA INFORMACIÓN COMPLETA QUE CORRESPONDE A ESTE CUARTO TRIMESTRE. SE HACE DEL CONOCIMEINTO QUE HASTA LAS 16:40 HRS. DEL 13 DE ENERO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LOS OFICIOS POR LOS QUE SE REQUIERE LA INFORMACIÒN PERTINENTE.</t>
  </si>
  <si>
    <t>APORTACIÓN INICIAL:   MONTO: $10,000,000.00   FECHA: 13/10/2009
OBSERVACIONES: SE IMPOSIBILITA EL INGRESAR LA INFORMAICÓN AL SISTEMA, TODA VEZ QUE ESTA UNIDAD ADMINISTRATIVA NO CUENTA CON LA INFORMACIÓN COMPLETA QUE CORRESPONDE A ESTE CUARTO TRIMESTRE. SE HACE DEL CONOCIMEINTO QUE HASTA LAS 16:40 HRS. DEL 13 DE ENERO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LOS OFICIOS POR LOS QUE SE REQUIERE LA INFORMACIÒN PERTINENTE.</t>
  </si>
  <si>
    <t>APORTACIÓN INICIAL:   MONTO: $5,000,000.00   FECHA: 22/10/2009
OBSERVACIONES: SE INGRESA DOCUMENTACIÓN CORRESPONDIENTE AL CUARTO TRIMESTRE DE 2011</t>
  </si>
  <si>
    <t>APORTACIÓN INICIAL:   MONTO: $1,500,000.00   FECHA: 28/12/2009
OBSERVACIONES: ESTE FIDEICOMISO NO REPORTA MOVIMIENTOS EN EL PERIODO QUE CORRESPONDE AL CUARTO TRIMESTRE TODA VEZ DEL REMANENTE QUE PRESENTÓ EL PATRIMONIO DEL FIDEICOMISO, YA FUERON REINTEGRADOS A LA TESORERÍA DE LA FEDERACIÓN. SE ANEXA ESTADO DE CUENTA CON EL QUE SE PUEDE OBSERVAR EL SALDO EN CEROS DE LA CUENTA. UNA VEZ QUE SE CUENTE CON EL DOCUMENTO QUE FORMALICE LA EXTINCIÓN DEL FIDEICOMISO SE RELIZARÁ SU PROCEDIMIENTO PARA DAR DE BAJA LA CLAVE DE ESTE FIDEICOMISO.</t>
  </si>
  <si>
    <t>DESTINO: FORTALECER EL DESARROLLO DEL DEPORTE PARA FOMENTAR LA ESTRUCTURA DE PLANEACIÓN Y PARTICIPACIÓN ORGANIZADA EN MATERIA DE DEPORTE Y CULTURA FÍSICA
CUMPLIMIENTO DE LA MISIÓN:
FORTALECER EL DESARROLLO DEL DEPORTE PARA FOMENTAR LA ESTRUCTURA DE PLANEACIÓN Y PARTICIPACIÓN ORGANIZADA EN MATERIA DE DEPORTE Y CULTURA FÍSICA</t>
  </si>
  <si>
    <t>APORTACIÓN INICIAL:   MONTO: $25,000,000.00   FECHA: 08/10/2009
OBSERVACIONES: SE INGRESA LA INFORMACIÒN CORRESPONDIENTE AL CUARTO TRIMESTRE DE 2011.</t>
  </si>
  <si>
    <t>APORTACIÓN INICIAL:   MONTO: $360,000,000.00   FECHA: 13/06/2008
OBSERVACIONES: SE IMPOSIBILITA EL INGRESAR LA INFORMAICÓN AL SISTEMA, TODA VEZ QUE ESTA UNIDAD ADMINISTRATIVA NO CUENTA CON LA INFORMACIÓN COMPLETA QUE CORRESPONDE A ESTE CUARTO TRIMESTRE. SE HACE DEL CONOCIMEINTO QUE HASTA LAS 16:30 HRS. DEL 13 DE ENERO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t>
  </si>
  <si>
    <t>APORTACIÓN INICIAL:   MONTO: $10,000,000.00   FECHA: 22/10/2009
OBSERVACIONES: SE INGRESA INFORMACIÓN CORRESPONDIENTE AL CUARTO TRIMESTRE DE 2011. SE REPORTA UN SALDO DE CEROS POR LO QUE EN TIEMPO Y FORMA SE SOLICITÓ LA BAJA DE LA CLAVE EN EL SISTEMA DE CONTROL Y TRANSPARENCIA DEL FIDEICOMISO</t>
  </si>
  <si>
    <t>APORTACIÓN INICIAL:   MONTO: $37,000,000.00   FECHA: 07/09/2009
OBSERVACIONES: SE INGRESA DOCUMENTACIÓN CORRESPONDIENTE AL CUARTO TRIMESTRE DE 2011, SE OBSERVA QUE EN LOS ESTADOS DE CUENTA DE ESTE TRIMESTRE LOS SALDOS SE ENCUENTRAN ERRONEOS, TODAVEZ QUE NO SE APLICAN CORRECTAMENTE LOS MOVIMIENTOS, YA SE NOTIFICÓ DICHA OBSERVACIÓN AL ESTADO Y SE ESTA EN ESPERA DE LA ACLARACIÓN PERTINENTE.</t>
  </si>
  <si>
    <t>APORTACIÓN INICIAL:   MONTO: $10,000,000.00   FECHA: 12/10/2009
OBSERVACIONES: SE INGRESA DOCUMENTACIÓN CORRESPONDIENTE AL CUARTO TRIMESTRE</t>
  </si>
  <si>
    <t>APORTACIÓN INICIAL:   MONTO: $60,000,000.00   FECHA: 14/10/2009
OBSERVACIONES: SE IMPOSIBILITA EL INGRESAR LA INFORMAICÓN AL SISTEMA, TODA VEZ QUE ESTA UNIDAD ADMINISTRATIVA NO CUENTA CON LA INFORMACIÓN COMPLETA QUE CORRESPONDE A ESTE CUARTO TRIMESTRE. SE HACE DEL CONOCIMEINTO QUE HASTA LAS 16:50 HRS. DEL 13 DE ENERO DE 2012 Y A PESAR DE HABER SOLICITADO CON ANTELACIÓN A LA ENTIDAD FEDERATIVA LOS ESTADOS DE CUENTA Y/O FINANCIEROS DEL PATRIMONIO DE ESTE FIDEICOMISO, NO CUMPLIO ESTE REQUERIMIENTO, POR LO QUE ESTA UNIDAD ADMINISTRATIVA SE VE IMPOSIBILITADA EN INGRESAR LA INFORMACIÓN CORRESPONDIENTE. SE ANEXAN LOS OFICIOS POR LOS QUE SE REQUIERE LA INFORMACIÒN PERTINENTE.</t>
  </si>
  <si>
    <t>APORTACIÓN INICIAL:   MONTO: $100,000,000.00   FECHA: 27/11/2009
OBSERVACIONES: SE INGRESA DOCUMENTACIÓN CORRESPONDIENTE AL CUARTO TRIMESTRE DE 2011</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</si>
  <si>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DICIEMBRE DE 2011,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</si>
  <si>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DESTINO: OTORGAR EN PROPIEDAD, POR UNICA VEZ Y SIN COSTO ALGUNO, UN EQUIPO DE COMPUTO PARA TODOS LOS MIEMBROS DEL PERSONAL DOCENTE CON PLAZA DE BASE EN ACTIVO, AL SERVICIO DE LA EDUCACIÓN BÁSICA, AFILIADOS AL SINDICATO NACIONAL DE TRABAJADORES DE LA EDUCACIÓN Y ADSCRITOS A LA ADMINISTRACIÓN FEDERAL DE SERVICIOS EDUCATIVOS EN EL DISTRITO FEDERAL. A LA FECHA SE HAN ENTREGADO 49,662 COMPUTADORAS A DOCENTES DE EDUCACIÓN BÁSICA, DE ESTAS 22,301 COMPUTADORAS SE ENTREGARON EN 2011.
CUMPLIMIENTO DE LA MISIÓN:
PAGO DE COMISIONES AL MANDATARIO POR $260,105.00 IVA DE COMISIONES AL MANDATARIO POR $41,616.80 PAGO A PROVEEDORES POR ADQUISICIÓN DE EQUIPO DE COMPUTO $197,052,563.93</t>
  </si>
  <si>
    <t>DESTINO: LA MISIÓN Y LOS FINES QUE TIENE ENCOMENDADOS EL MANDATO, SE CUMPLIERON CABALMENTE EN EL CUARTO TRIMESTRE DE 2011, A TRAVÉS DE LOS EVENTOS PRESENTADOS Y QUE SE MENCIONAN EN EL PUNTO DESTINO DE LOS RECURSOS DEL PRESENTE INFORME.
CUMPLIMIENTO DE LA MISIÓN:
LOS RECURSOS APLICADOS CONSISTIERON EN GASTOS PARA EL MONTAJE DE LAS EXPOSICIONES Y LOS VISITANTES SIGUIENTES: 100 AÑOS DE LA UNAM, 5,627 VISITANTES; J.C OROZCO 37,510; FERNANDO DE SZYSZLO CON 13,043; FLOR GARDUÑO TRILOGÍA 25,788; ANNETTE MESSAGER 18,676; JOSÉ SARAMAGO 34,200; SOL Y SOMBRA 30,268; MODERNA PARA SIEMPRE 6,453; GERARDO SUTER 21,496; RON MUECK 261,954; MARILYN MANSON 64,935 EL ACERVO PICTÓRICO Y EDIF RECIBIERON 7,669 VISITANES.EL TOTAL DE VISITANTES ATENDIDOS EN EL PERIODO ENE-DIC DE 2011, FUE DE 527,619</t>
  </si>
  <si>
    <t>APORTACIÓN INICIAL:   MONTO: $2,202,000.00   FECHA: 14/03/1994
OBSERVACIONES: POR DISPOSICIÓN DE LA SHCP Y PARA DAR CUMPLIMIENTO A LA NORMATIVIDAD, SE INTEGRAN A LAS CIFRAS DEL CONACULTA LAS DE LA UNAM POR SER AMBOS RECURSOS FEDERALES Y SE DETALLA SU COMPOSICIÓN EN LOS ESTADOS FINANCIEROS (CIFRAS PRELIMINARES) Y EN LAS CIFRAS CONCILIADORAS. LA DISPONIBILIDAD QUE SE CONSIGNA ES AL 31 DE DICIEMBRE DE 2011 POR UN MONTO DE $700,799.00</t>
  </si>
  <si>
    <t>DESTINO: EL CUMPLIMIENTO DE LA MISIÓN Y FINES EN 2011, SE REFLEJA EN: EL ESTABLECIMIENTO DE LA META DE OTORGAMIENTO DE UN TOTAL DE 1,619 ESTÍMULOS A LA CREACIÓN ARTÍSTICA, A TRAVÉS DE LOS 16 PROGRAMAS CULTURALES QUE TIENE EN OPERACIÓN. AL 31 DE DICIEMBRE DE 2011 SE OTORGARON 1,651 ESTÍMULOS, QUE REPRESENTAN MAS DEL 100% DE LOS PROGRAMADO
CUMPLIMIENTO DE LA MISIÓN:
EN EL CUARTO TRIMESTRE DE 2011, EL FONCA APOYÓ A PROGRAMAS CULTURALES MEDIANTE LOS PROGRAMAS DE ESTÍMULO A LA CREACIÓN ARTÍSTICA DE ALTO IMPACTO SOCIAL, ENTRE LOS CUALES DESTACAN: CREADORES ARTÍSTICOS, EMÉRITOS; FOMENTO Y COINVERSIONES CULTURALES; TRADUCCIÓN DE OBRAS MEXICANAS; BECAS A CREADORES ESCÉNICOS, JÓVENES CREADORES Y MÚSICOS TRADICIONALES, TRADUCCIÓN DE OBRAS MEXICANAS ENTRE OTROS.</t>
  </si>
  <si>
    <t>APORTACIÓN INICIAL:   MONTO: $5,000,000.00   FECHA: 12/03/1989
OBSERVACIONES: EN EL CUARTO TRIMESTRE DE 2011 SOLO SE CONSIDERAN LOS RECURSOS PÚBLICOS FEDERALES. EL PATRIMONIO DEL MANDATO TAMBIÉN INCLUYE LOS RECURSOS FEDERALES QUE SE CANALIZAN A TRAVÉS DE SUBFONDOS DE ACUERDO CON LOS ESTADOS FINANCIEROS AL 31 DE DICIEMBRE DE 2011 (CIFRAS PRELIMINARES), LA DISPONIBILIDAD PRESENTADA CORRESPONDE AL 31 DE DICIEMBRE DE 2011, LA CUAL ASCIENDE A $627,658,003.93</t>
  </si>
  <si>
    <t>DESTINO: DURANTE EL PERÍODO ENERO NOVIEMBRE 2011, NO SE HAN OTORGADO AYUDAS.
CUMPLIMIENTO DE LA MISIÓN:
DURANTE EL PERÍODO ENERO NOVIEMBRE 2011 NO SE HAN OTORGADO AYUDAS ECONÓMICAS A JUBILADOS Y PENSIONADOS DEL IMSS E ISSSTE PARA ADQUISICIÓN DE ÓRTESIS, PRÓTESIS Y APARATOS ORTOPÉDICOS.</t>
  </si>
  <si>
    <t>DESTINO: SE HAN ENTREGADO UN IMPORTE TOTAL DE $7,165,293,128.63 POR CONCEPTO DE APOYOS, DE ACUERDO AL SISTEMA DE PROTECCIÓN SOCIAL EN SALUD, DURANTE EL PERÌODO DE ENERO-DICIEMBRE 2011, SEGUN CUADRO ANEXO DONDE SE DETALLAN LOS PRESTADORES DE SERVICIO QUE HAN RECIBIDO LOS RECURSOS.
CUMPLIMIENTO DE LA MISIÓN:
SE ANEXA CUADRO DE LA INTEGRACION DEL DESTINO DE LOS RECURSOS PROPORCIONADO POR LA UNIDAD RESPONSABLE.</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</si>
  <si>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DICIEMBRE DE 2011, ADJUNTA AL PRESENTE.</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</si>
  <si>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DICIEMBRE DE 2011.</t>
  </si>
  <si>
    <t>DESTINO: SE ADJUNTA EL REPORTE DE METAS ALCANZADAS EN EL EJERCICIO, MISMO QUE INDICA LA NATURALEZA JURIDICA DEL FIDEICOMISO LA NORMATIVIDAD APLICABLE Y LA JUSTIFICACION PARA NO PRESENTAR EN ESTE CASO, EL REGISTRO DE METAS ALCANZADAS DEL FIDEICOMISO PUERTO LOS CABOS, ASÍ COMO LOS ESTADOS FINANCIEROS AL 31 DE DICIEMBRE DE 2011.
CUMPLIMIENTO DE LA MISIÓN:
SE ADJUNTA EL REPORTE DE LAS APORTACIONES REALIZADAS Y SU DESTINO DURANTE EL EJERCICIO 2011. EL FIDEICOMISO 193 EFECTUÓ PAGOS A FIFONAFE POR POR LA CANTIDAD DE $245,201.00 MÁS $91,667.00 POR CONCEPTO DEL 5% DE GREEN FEES DEL CAMPO DE GOLF.</t>
  </si>
  <si>
    <t>DESTINO: SE EFECTUÓ LA APORTACIÓN INICIAL Y SE INICIARON LAS DISPERSIONES DE APOYOS QUE SE CONSIGNAN EN LOS ESTADOS FINANCIEROS ADJUNTOS REMITIDOS POR EL FIDUCIARIO AL 30 DE NOVIEMBRE DE 2011, YA QUE DE ACUERDO CON EL CONVENIO DE COLABORACION CUENTA CON 30 DIAS PARA PRESENTACIÓN DE LA SITUACION FINANCIERA (CLAUSULA QUINTA INCISO D).
CUMPLIMIENTO DE LA MISIÓN:
DE ACUERDO CON EL CONTRATO DE MANDATO, EL MANDATARIO FINANCIERA RURAL ACEPTA LLEVAR A CABO EN NOMBRE Y REPRESENTACIÓN DE "EL MANDANTE", EN ESTE CASO JOVEN EMPRENDEDOR RURAL, PROGRAMA DE LA SRA, LA RECEPCIÓN DE LOS RECURSOS QUE SE LE ENTREGUEN Y DESTINARLOS A LA CONSTITUCIÓN DE LAS GARANTÍAS LÍQUIDAS QUE SE LE INTRUYAN, EMITIENDO AL EFECTO "CONSTANCIAS DE DERECHOS DEL BENEFICIARIO DEL MANDATO" A FAVOR DE LA INSTITUCIÓN FINANCIERA</t>
  </si>
  <si>
    <t>DESTINO: EN EL PRIMER TRIMESTRE NO SE REALIZARON MOVIMIENTOS EN LAS METAS, TODA VEZ QUE AUN SE ESTA EN ESPERA DE DEFINICION POR EL GOBIERNO DEL ESTADO VERACRUZ Y LA S.R.A. POR LAS ESTRATEGIAS DEL PROCESO A SEGUIR EN LA ESCRITURACION Y FIN DEL CONFLICTO. SE ANEXA EL REPORTE DE METAS ALCANZADAS AL TERCER TRIMESTRE, DONDE INDICA LOS ANTECEDENTES, LA SITUACION ACTUAL Y LA JUSTIFICACION.
CUMPLIMIENTO DE LA MISIÓN:
NO SE OBTUVIERON RENDIMIENTOS NI SE REALIZARON APORTACIONES, ASI COMO PAGOS O ENTEROS, SE ADJUNTAN LOS ESTADOS FINANCIEROS AL 31 DE DICIEMBRE DE 2011.</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</si>
  <si>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EL EJERCICIO 2011 Y NO ES UNA ENTIDAD.SE REMITEN LOS EDOS. FINANCIEROS A DICIEMBRE DE 2011.</t>
  </si>
  <si>
    <t>APORTACIÓN INICIAL:   MONTO: $1,344,154.79   FECHA: 30/10/1996
OBSERVACIONES: ESTOS RECURSOS CONSTITUYEN POR LEY AGRARIA EL CAPITAL DE TRABAJO PARA REGULARIZAR LOS TERRENOS NACIONALES Y LAS COLONIAS AGRICOLAS Y GANADERAS EN EL TERRITORIO NACIONAL.SE ANEXAN LOS ESTADOS FINANCIEROS AUTORIZADOS POR EL COMITE DE ADMINISTRACION DE FONORDE CON CIFRAS AL 30 DE NOVIEMBRE DE 2011 Y LOS ESTADOS DE CUENTA BANCARIOS RESPECTIVOS.</t>
  </si>
  <si>
    <t>DESTINO: LA CONAGUA INFORMA QUE SE REPORTARÁN HASTA LA CONCLUSIÓN DEL PROYECTO.
CUMPLIMIENTO DE LA MISIÓN:
PROGRAMAS DEDICADOS AL MEJORAMIENTO DEL SISTEMA DE DRENAJE Y SANEAMIENTO DEL VALLE DE MÉXICO.</t>
  </si>
  <si>
    <t>APORTACIÓN INICIAL:   MONTO: $1,000,000.00   FECHA: 25/02/1997
OBSERVACIONES: LAS APORTACIONES PATRIMONIALES EN EL RENGLÓN DE OTRAS APORTACIONES CORRESPONDEN A RECURSOS PROVENIENTES DEL DECRETO DE ESTIMULOS FISCALES PUBLICADO EN EL DIARIO OFICIAL DE LA FEDERACIÓN EL 24 DE NOVIEMBRE DE 2004, QUE SE APORTARON AL PATRIMONIO DEL FIDEICOMISO 1928, POR CUENTA Y ORDEN DE LOS GOBIERNOS DEL DISTRITO FEDERAL Y DEL ESTADO DE MÉXICO Y A LA DEVOLUCIÓN QUE REALIZAN DIVERSAS EMPRESAS POR PAGOS EN EXCESO. LA INFORMACIÓN FUE PROPORCIONADA POR LA GERENCIA DE CUENCAS TRANSFRONTERIZAS DE LA COMISIÓN NACIONAL DEL AGUA.</t>
  </si>
  <si>
    <t>DESTINO: SE CUMPLIÓ CON EL OBJETIVO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
CUMPLIMIENTO DE LA MISIÓN:
GASTO ADMINISTRATIVO; INVERSIÓN; GASTO DE OPERACIÓN DE PROYECTOS Y PROGRAMAS; APOYO A PROYECTOS Y PROGRAMAS.</t>
  </si>
  <si>
    <t>APORTACIÓN INICIAL:   MONTO: $400.00   FECHA: 18/05/1993
OBSERVACIONES: SE CUENTA CON ESTADOS FINANCIEROS DICTAMINADOS POR EL DESPACHO EXTERNO JOSÉ ANTONIO LABARTHE Y CÍA., S.C. AL 31 DE DICIEMBRE DE 2010. EL SALDO AL TRIMESTRE SE ENCUENTRA COMPROMETIDO. EL ÓRGANO INTERNO DE CONTROL EN LA SEMARNAT LLEVÓ A CABO LA AUDITORÍA 29/2009 A LA DIRECCIÓN GENERAL DE PROGRAMACIÓN Y PRESUPUESTO, MISMA QUE CONSIDERÓ AL ACTO JURÍDICO EN CUESTIÓN, DE FECHA 21 DE DICIEMBRE DE 2009.</t>
  </si>
  <si>
    <t>DESTINO: SE LLEVA A CABO EL PROCESO EXPROPIATORIO DE LAS 79-30-46.04 HECTÁREAS DE TIERRAS DE USO COMÚN, DEL EJIDO NUEVO SAN JUAN ATEZCAPAN, EN EL MUNICIPIO DE VALLE DE BRAVO, ESTADO DE MÉXICO, EN DOS FASES, UNA POR 53-45-22 HAS Y UNA SEGUNDA POR 25-85-24.04 HAS.
CUMPLIMIENTO DE LA MISIÓN:
NO SE REPORTAN EGRESOS.</t>
  </si>
  <si>
    <t>DESTINO: A LA FECHA SE HAN DESARROLLADO 4 JARDINES DEL PARQUE BICENTENARIO EN FORMA, DANDO UNA IMAGEN CONTEXTUAL DEL FIN QUE SE PERSIGUE AL ENTORNO QUE SE TENÍA, PUES DE SER UNA REFINERÍA A LO QUE YA ES UN PARQUE ECOLÓGICO. PARA 2012, SE CONCLUIRÁ JARDÍN AGUA Y EL ÁREA DE RESERVA DEL PARQUE BICENTENARIO.
CUMPLIMIENTO DE LA MISIÓN:
PAGOS A LOS CONTS. DGRMIS-DAC-OP-009-2009 Y SU 1ER, 2O Y 3ER CONV. MODIF.; DGRMIS-DAC-OP-MANDATO-007-2010 Y SU 1ER Y 2DO CONV. MODIF.; PAGO A CONTRATO DGRMIS-DAC-OP-MANDATO-019-2010 Y SU 1ER. CONV. MODIF.; PAGO A CONTRATO DGRMIS-DAC-OP-MANDATO-015-2011 BIS 1; DGRMIS-DAC-OP-010-2009 Y SU 1ER, 2O Y 3ER CONV. MODIF.; DGRMIS-DAC-OP-MANDATO-008-2010 Y SU 1ER Y 2O CONV. MODIF.; DGRMIS-DAC-OM-023-2011; DGRMIS-DAC-MANDATO-019/2011 BIS 1; PAGO A CFE, POR CONSUMO ENERGÍA ELÉCT. Y PAGO DE HONS. FIDS.</t>
  </si>
  <si>
    <t>APORTACIÓN INICIAL:   MONTO: $433,958,154.00   FECHA: 14/05/2009
OBSERVACIONES: 1. EL MANDATO 2144 PARQUE BICENTENARIO, NO CUENTA CON COMITÉ TÉCNICO. 2. EL PERIODO DE FISCALIZACIÓN CORRESPONDIÓ AL EJERCICIO 2009, EL ACTA DE APERTURA PARA LA AUDITORÍA SE LLEVO A CABO CON FECHA 01 DE JUNIO DE 2010, POR LA AUDITORÍA SUPERIOR DE LA FEDERACIÓN (ASF).</t>
  </si>
  <si>
    <t>DESTINO: CONTINUAR CON LOS TRABAJOS DE REMEDIACIÓN EN LA EX UNIDAD INDUSTRIAL FERTIMEX DEL ÁREA DEL VIVERO, PARA LO CUAL LA SEMARNAT PRESENTÓ LOS TÉRMINOS DE REFERENCIA Y LAS COTIZACIONES DEL ESTUDIO DEL MERCADO EN LA REUNIÓN DEL COMITÉ DE ADMINISTRACIÓN DEL MANDATO CELEBRADA EL DÍA 14DE DICIEMBRE DE 2011.
CUMPLIMIENTO DE LA MISIÓN:
HONORARIOS A LA FIDUCIARIA, COMISIONES BANCARIAS, OTROS GASTOS DE ADMINISTRACIÓN.</t>
  </si>
  <si>
    <t>DESTINO: LA CONAGUA SEÑALA QUE SE REPORTARÁN HASTA LA CONCLUSIÓN DEL PROYECTO.
CUMPLIMIENTO DE LA MISIÓN:
GASTOS POR ELABORACIÓN DEL PROYECTO EJECUTIVO Y LA CONSTRUCCIÓN DEL TÚNEL EMISOR ORIENTE, ASÍ COMO LA ADQUISICIÓN DE 6 MÁQUINAS TUNELADORAS, LA SUPERVISIÓN EXTERNA, LAS GERENCIAS EXTERNAS PARA LA CONSTRUCCIÓN Y LA ASISTENCIA ESPECIALIZADA EN LOS EQUIPOS EXCAVADORES, ADQUISICIÓN Y RENTA DE TERRENOS PARA LA EXCAVACIÓN DEL TÚNEL, ASÍ COMO DIVERSOS ESTUDIOS, ASESORÍAS Y DICTÁMENES CORRESPONDIENTES AL PROCESO CONSTRUCTIVO DE TÚNEL EMISOR ORIENTE LOCALIZADO EN EL D.F., ESTADO DE MÉXICO Y ESTADO DE HIDALGO, LOS RECURSOS SON APLICADOS EN LA AMPLIACIÓN DEL SISTEMA DE DRENAJE DE LA ZONA METROPOLITANA DEL VALLE DE MÉXICO, A FIN DE EVITAR INUNDACIONES, ASIMISMO, PARA HACER SUSTENTABLE EL RECURSO HÍDRICO, MEJORANDO EL ABASTECIMIENTO DEL AGUA POTABLE, EVITANDO LA SOBREEXPLOTACIÓN DE LOS MANTOS ACUÍFEROS E INCREMENTAR LA COBERTURA EN EL RUBRO DE SANEAMIENTO DE AGUAS NATURALES.</t>
  </si>
  <si>
    <t>APORTACIÓN INICIAL:   MONTO: $100,000,000.00   FECHA: 03/08/2009
OBSERVACIONES: INFORMACIÓN PROPORCIONADA POR LA GERENCIA DE COORDINACIÓN TÉCNICA DE PROYECTOS DEL VALLE DE MÉXICO DE LA CONAGUA.</t>
  </si>
  <si>
    <t>DESTINO: DURANTE EL CUARTO TRIMESTRE DE 2011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
CUMPLIMIENTO DE LA MISIÓN:
DURANTE EL CUARTO TRIMESTRE DEL 2011,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</si>
  <si>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2012. EL ÓRGANO INTERNO DE CONTROL EN LA SEMARNAT LLEVÓ A CABO LA AUDITORÍA 29/2009 A LA DIRECCIÓN GENERAL DE PROGRAMACIÓN Y PRESUPUESTO, MISMA QUE CONSIDERÓ AL ACTO JURÍDICO EN CUESTIÓN, DE FECHA 21 DE DICIEMBRE DE 2009.</t>
  </si>
  <si>
    <t>DESTINO: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
CUMPLIMIENTO DE LA MISIÓN:
EN EL EJERCICIO DE 2011 SE HAN OTORGADO 5 RECOMPENSAS A PERSONAS QUE COLABORARON CON LA UBICACION Y APREHENSION DE DELINCUENTES RELACIONADOS CON LA DELINCUENCIA ORGANIZADA, ASIMISMO SE CUBREN LAS EROGACIONES PARA PUBLICITAR EN LOS MEDIOS MASIVOS DE COMUNICACION EL OFRECIMIENTO DE RECOMPENSAS.</t>
  </si>
  <si>
    <t>DESTINO: EL FONDO DE AHORRO CAPITALIZABLE DE LOS TRABAJADORES OPERATIVOS DEL INACIPE SE INTEGRA DE LAS APORTACIONES DE LOS TRABAJADORES,DEL INACIPE,DEL SINDICATO Y LOS INTERESES QUE GENERA LA INVERSION DE ESTOS RECURSOS AL 31 DE DICIEMBRE DE 2011. ESTE FONDO SE ENTREGO EN EL MES DE AGOSTO ENTRE LOS TRABAJADORES OPERATIVOS DEL INACIPE.
CUMPLIMIENTO DE LA MISIÓN:
EL OTORGAMIENTO DE LOS RECURSOS A LOS TRABAJADORES OPERATIVOS DEL INSTITUTO NACIONAL DE CIENCIAS PENALES PARA SU BENEFICIO FAMILIAR.</t>
  </si>
  <si>
    <t>APORTACIÓN INICIAL:   MONTO: $28,199.60   FECHA: 01/08/2010
OBSERVACIONES: EL FONDO DE AHORRO CAPITALIZABLE DE LOS TRABAJADORES OPERATIVOS DEL INACIPE SE INTEGRA POR APORATACIONES DE LOS TRABAJADORES, DEL INACIPE, DEL SIDICATO Y LOS INTERESES QUE GENERA LA INVERSIÓN DE ESTOS RECURSOS AL 31 DE DICIEMBRE DE 2011. ESTE FONDO SE DISTRIBUYO EN EL MES DE AGOSTO ENTRE LOS TRABAJADORES OPERATIVOS DEL INACIPE</t>
  </si>
  <si>
    <t>DESTINO: AL DIA DE HOY LOS RECURSOS HAN SIDO UTILIZADOS TAL Y COMO FUERON DICTAMINADOS. EL TOTAL DE LOS RECURSOS APROBADOS PARA LOS BENEFICIARIOS NO HA SIDO UTILIZADO EN SU TOTALIDAD PARA ALGUNOS DE ESTOS PROYECTOS, EXISTIENDO AL DIA DE HOY RECURSOS POR EJERCER POR UN MONTO TOTAL DE 1,352,542,173.04 PESOS.
CUMPLIMIENTO DE LA MISIÓN:
EN LA UNDECIMA SESION ORDINARIA DEL PASADO 21 DE SEPTIEMBRE SE APROBARON RECURSOS POR 400 MILLONES DE PESOS ADICIONALES PARA LA CONTINUIDAD DEL PROYECTO DE SUSTITUCION DE ELECTRODOMESTICOS PARA EL AHORRO DE ENERGIA SEGUN LO ESTABLECIDO EN EL ACUERDO 40/2011.</t>
  </si>
  <si>
    <t>APORTACIÓN INICIAL:   MONTO: $600,000,000.00   FECHA: 06/03/2009
OBSERVACIONES: LOS DATOS AQUI REPORTADOS SON DERIVADOS DE LOS REPORTES FINANCIEROS QUE PRESENTA LA FIDUCIARIA BANOBRAS DE MANERA MENSUAL. LOS SALDOS AQUI PRESENTADOS SON AL 31 DE DICIEMBRE DE 2011.</t>
  </si>
  <si>
    <t>APORTACIÓN INICIAL:   MONTO: $9,429,600,000.00   FECHA: 22/04/2009
OBSERVACIONES: EL RUBRO RENDIMIENTOS FINANCIEROS PRESENTA LOS RENDIMIENTOS NETOS LOS CUALES CONSIDERAN LAS FLUCTUACIONES EN LA VALUACIONES A PRECIOS DE MERCADO.- LA FUENTE DE INFORMACION CORRESPONDE A LOS ESTADOS FINANCIEROS (CONFORME AL CRITERIO CONTABLE DE REGISTRO CONTABLE DEL FIDUCIARIO) ENTREGADOS AL CIERRE DE LOS MESES DE ENERO A DICIEMBRE DE 2011 POR EL BANCO HSBC. EN SU CALIDAD DE FIDUCIARIO.</t>
  </si>
  <si>
    <t>DESTINO: PARA EL CUARTO TRIMESTRE DE 2011 SE CONTINUA CON LOS TRABAJOS RELACIONADOS CON EL PROCESO DE REGULARIZACION Y LEGALIZACION DE LOS DERECHOS DE VIA DE LOS CASOS PENDIENTES DE TERRENOS DE PROPIETARIOS AFECTADOS Y/O GESTIONES CON DEPENDENCIAS FEDERALES, GUBERNAMENTALES Y MUNICIPALES, SEGÚN CORRESPONDA.
CUMPLIMIENTO DE LA MISIÓN:
PAGO DE HONORARIOS AL FIDUCIARIO, PAGO DEL IVA DE LAS CONTRAPRESTACIONES MENSUALES (PAGO DE RENTA DE LOS PERMISIONARIOS), CONTINUAN LOS TRABAJOS DE REGULARIZACIÓN DE LOS DERECHOS DE VÍA DE LA RED DE GAS DE LA LAGUNA-DURANGO Y ENTREGA PATRIMONIAL A PGPB POR EL VALOR DE LAS RENTAS MENSUALES DE ACTIVOS DE DISTRIBUCION REGULARIZADOS Y RENDIMIENTOS REALES DE LOS ACTIVOS DE DISTRIBUCION NOO REGULARIZADOS Y PAGO DEL IMPUESTO ACREDITABLE.</t>
  </si>
  <si>
    <t>DESTINO: PARA EL AÑO 2011, SE ESTIMA LA LICITACION DE 52 PROYECTOS PIDIREGAS
CUMPLIMIENTO DE LA MISIÓN:
PAGAR CON CARGO AL PATRIMONIO FIDEICOMITIDO LOS GASTOS PREVIOS DE LAS OBRAS INCLUIDAS EN PAQUETES PIDIREGAS DE INVERSION FINANCIADA DIRECTA Y ADQUISICION DE TURBOGENERADORES PARA PROYECTOS CRITICOS.</t>
  </si>
  <si>
    <t>DESTINO: DE 1990 A DICIEMBRE DE 2011 SE HAN FINANCIADO UN TOTAL DE 775,791 ACCIONES DE AHORRO DE ENERGIA ELECTRICA POR UN MONTO DE $2,554.3 MDP. ASIMISMO A DICIEMBRE DE 2011 SE HA APOYADO OPERATIVAMENTE EN LA PROMOCIÓN DE MAS DE 476,000 CREDITOS OTORGADOS POR EL FIDE A TRAVES DEL PROGRAMA DE FINANCIAMIENTO PARA EL AHORRO DE ENERGIA.
CUMPLIMIENTO DE LA MISIÓN:
FINANCIAMIENTO, GASTO OPERATIVO Y APOYO EN PROGRAMAS DE AHORRO DE ENERGIA ELECTRICA EN EL SECTOR RESIDENCIAL</t>
  </si>
  <si>
    <t>DESTINO: SE CONCLUYERON 138 PROYECTOS; SE EFECTUARON 391,551 DIAGNOSTICOS ENERGÉTICOS; SE PARTICIPO EN LOS COMITES Y GRUPOS DE TRABAJO PARA LA ELABORACION Y ACTUALIZACION DE LAS NORMAS DE EFICIENCIA ENERGETICA; SE SUSTITUYERON MAS DE 368,300 LAMPARAS AHORRADORAS, 497,919 REFRIGERADORES Y 61,812 AIRES ACONDICIONADOS.
CUMPLIMIENTO DE LA MISIÓN:
GASTOS DE OPERACION Y EJECUCION DE PROYECTOS PARA INDUCIR Y PROMOVER EL AHORRO DE ENERGIA ELECTRICA</t>
  </si>
  <si>
    <t>DESTINO: YA SE SOLICITO LA BAJA DE LA CLAVE POR EXTINCION DEL FIDEICOMISO. FOLIO DEL ACUSE: 2630119 FECHA DEL ACUSE: 21-JUN-2011 EN VIRTUD DE QUE LOS FINES DEL FIDEICOMISO YA FUERON CUMPLIDOS. ACTUALMENTE ESTA EN PROCESO DE AUTORIZACIÓN POR PARTE DE LA SHCP.
CUMPLIMIENTO DE LA MISIÓN:
ESTE FIDEICOMISO YA SE EXTINGUIO, LOS RECURSOS REMANENTES SE ENTREGARON A COMISION FEDERAL DE ELECTRICIDAD, COMO YA SE INFORMO EN LA SOLICITUD DE BAJA DE CLAVE.</t>
  </si>
  <si>
    <t>APORTACIÓN INICIAL:   MONTO: $1,000.00   FECHA: 15/01/1999
OBSERVACIONES: EN VIRTUD DE QUE LOS FINES DEL FIDEICOMISO YA FUERON CUMPLIDOS SE ELABORO CONVENIO DE EXTINCION EL 7-JUNIO-2011, YA SE ANEXO COPIA DEL MISMO EN LA SOLICITUD DE BAJA DE CLAVE QUE SE HIZO EL 21-JUNIO-2011 SEGUN NUMERO DE ACUSE 2630119</t>
  </si>
  <si>
    <t>APORTACIÓN INICIAL:   MONTO: $32,524,000,000.00   FECHA: 29/12/2006
OBSERVACIONES: EL RUBRO DE RENDIMIENTOS FINANCIEROS CORRESPONDE A LOS RENDIMIENTOS DE MERCADO DE DINERO DEL ESTADO DE RESULTADOS.- PARA ESTE FONDO, SI BIEN EN EL ESTADO FINANCIERO AL MES DE DICIEMBRE/2010 INDICA UNA EXISTENCIA FINAL DE 250,378.94 PESOS, SIN EMBARGO EL SALDO CORRECTO ES DE 213,379.17 PESOS, LO ANTERIOR DEBIDO A UN REGISTRO DUPLICADO POR PARTE DEL FIDUCIARIO Y LA FALTA DE UN REGISTRO DE 412.00 PESOS, QUE SE SOLICITÓ LA CORRECCIÓN AL FIDUCIARIO, Y AL 31 DE MARZO QUEDARON ACTUALIZADOS.- LA FUENTE DE INFORMACION CORRESPONDE A LOS ESTADOS FINANCIEROS (CONFORME AL CRITERIO CONTABLE DE REGISTRO CONTABLE DEL FIDUCIARIO) ENTREGADOS AL CIERRE DE LOS MESES DE ENERO A DICIEMBRE DE 2011 POR EL BANCO SANTANDER, S.A. EN SU CALIDAD DE COMISIONISTA.</t>
  </si>
  <si>
    <t>APORTACIÓN INICIAL:   MONTO: $1,702,200,000.00   FECHA: 28/12/2007
OBSERVACIONES: EN EL RENGLÓN DE "EGRESOS ACUMULADOS" SE ANOTÓ LA SALIDA POR 11,141,640.22 PESOS DERIVADO DE LA RESTITUCIÓN DEL FONDO A PEMEX PRESUPUESTAL POR CONCEPTO DE RETENCIONES LO ANTERIOR DE CONFORMIDAD CON LA RECOMENDACIÓN 09-1-18T4I-02-0427-01-003 EMITIDA POR LA AUDITORÍA SUPERIOR DE LA FEDERACIÓN ( AUDITORIA NO. 427 DEL EJERCICIO FISCAL 2009). - DE IGUAL FORMA, EN EL RUBRO DE "EGRESOS ACUMULADOS" SE INCLUYE UN IMPORTE DE -1,734,382.77 PESOS QUE CORRESPONDE A LA MINUSVALIA DEL MES DE DICIEMBRE DE 2010 Y EL IMPORTE DE -4,536,059.87 PESOS QUE CORRESPONDE A LA PLUSVALÍA DEL MES DE DICIEMBRE DE 2011 LA FUENTE DE INFORMACION CORRESPONDE A LOS ESTADOS FINANCIEROS (CONFORME AL CRITERIO CONTABLE DE REGISTRO CONTABLE DEL FIDUCIARIO) ENTREGADOS AL CIERRE DE LOS MESES DE ENERO A DICIEMBRE DE 2011 POR EL BANCO SANTANDER, S.A. EN SU CALIDAD DE COMISIONISTA.</t>
  </si>
  <si>
    <t>APORTACIÓN INICIAL:   MONTO: $160,600.00   FECHA: 01/03/1990
OBSERVACIONES: EL MONTO TOTAL CORRESPONDE A LAS APORTACIONES DE LOS EMPLEADOS DE CORETT, DEL SINDICATO Y DEL ORGANISMO. CABE MENCIONAR QUE EL SALDO NETO AL PERIODO QUE SE INFORMA YA INCLUYE LAS APORTACIONES DE LA SEGUNDA QUINCENA DEL MES DE SEPTIEMBRE DEL 2011.</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</si>
  <si>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$12,674,686.71 LAS APORTACIONES EN EL PERIODO QUE SE REPORTA POR CUENTA DE LOS FUNCIONARIOS Y LA EMPRESA ASCIENDE A $25,346,986.26 EL PAGO DE HONORARIOS ES CUBIERTO EN UN 100 POR CIENTO POR LOS EMPLEADOS.</t>
  </si>
  <si>
    <t>APORTACIÓN INICIAL:   MONTO: $0.01   FECHA: 17/06/2004
OBSERVACIONES: EL PROCESO DE EXTINCIÓN DEL CONVENIO DEL FONDO NACIONAL DE APOYO ECONÓMICO A LA VIVIENDA (FONAEVI) , CON LA ULTIMA VERSIÓN DE LAS MODIFICACIONES Y VISTO BUENO DE BANOBRAS, FUE PRESENTADO EN LA OFICIALÍA DE PARTES DE LA SUBPROCURADURIA FISCAL DE LA FEDERACIÓN DE LA SECRETARIA DE HACIENDA Y CRÉDITO PUBLICO, EN FECHA 29 DE NOVIEMBRE DEL AÑO 2011, A TRAVÉS DEL OFICIO NUMERO DG/640/2011, CON LA FINALIDAD DE QUE EMITA OBSERVACIONES Y EN SU CASO EL VISTO BUENO, PARA ESTAR EN CONDICIONES DE CONTINUAR CON EL PROCESO DE EXTINCIÓN, ACTUALMENTE SE ESPERA LA RESPUESTA POR PARTE DE LA PROCURADURÍA FISCAL.</t>
  </si>
  <si>
    <t>DESTINO: SE HAN LLEVADO A CABO LAS SIGUIENTES ADQUISICIONES: - ADQUISICION DE 125 RADIOPATRULLAS - CONTRATACION DEL SERVICIO DE TELEFONIA CELULAR - ADQUISICION DE 20 REMOLQUES TIPO VIVIENDA - UNIFORMES Y CALZADO PARA EL PERSONAL OPERATIVO DE LA CORPORACION ANGELES VERDES
CUMPLIMIENTO DE LA MISIÓN:
SE HAN REALIZADO LOS SIGUIENTES PAGOS: - UNIFORMES Y CALZADO - 125 RADIO PATRULLAS - 20 REMOLQUES TIPO VIVIENDA - AUDITORIA EXTERNA - PAGO DEL SERVICIO DE TELEFONIA CELULAR</t>
  </si>
  <si>
    <t>APORTACIÓN INICIAL:   MONTO: $0.01   FECHA: 25/06/1991
OBSERVACIONES: LAS CANTIDADES REPORTADAS EN INGRESOS Y EGRESOS SON EL RESULTADO DE LA SUMA DE LAS CANTIDADES EMITIDAS EN LOS CORRESPONDIENTES ESTADOS DE CUENTA. SE REPORTA HASTA EL MES DE AGOSTO, YA QUE NO SE HAN RECIBIDO LOS ESTADOS DE CUENTA DE SEPTIEMBRE A DICIEMBRE.</t>
  </si>
  <si>
    <t>APORTACIÓN INICIAL:   MONTO: $600,000.00   FECHA: 28/11/1995
OBSERVACIONES: SE REPORTA A NOVIEMBRE DE 2011, YA QUE NO SE HA ENTREGADO A ESTA UNIDAD ADMINISTRATIVA EL ESTADO DE CUENTA DE DICIEMBRE. EXISTE OTRA SUBCUENTA CON PATRIMONIO TOTAL DE $5,145.44 M.N. AL MISMO MES Y AÑO.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</si>
  <si>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EN CONTRA DEL FIDEICOMISO.</t>
  </si>
  <si>
    <t>APORTACIÓN INICIAL:   MONTO: $0.01   FECHA: 14/07/2004
OBSERVACIONES: EL SALDO SE REPORTA HASTA EL MES DE JULIO, YA QUE LA INSTITUCION FIDUCIARIA NO HA ENTREGADO LOS ESTADOS DE CUENTA DE AGOSTO A DICIEMBRE.</t>
  </si>
  <si>
    <t>DESTINO: NA
CUMPLIMIENTO DE LA MISIÓN:
LOS RECURSOS FUERON APLICADOS PARA EL PAGO DE LOS SERVICIOS CONTRATADOS PARA EL DESARROLLO DE LAS ACTIVIDADES DEL PROGRAMA DEL BICENTENARIO, OBRAS DE CONSTRUCCIÓN ESTELA DE LUZ ASÍ COMO PARA CUBRIR LOS GASTOS DE OPERACIÓN Y ADMINISTRACIÓN DEL FIDEICOMISO</t>
  </si>
  <si>
    <t>APORTACIÓN INICIAL:   MONTO: $50,000,000.00   FECHA: 08/11/2007
OBSERVACIONES: LA INFORMACION REPORTADA ES DE ACUERDO A LOS ESTADOS FINANCIEROS CON CIFRAS AL 31 DE DICIEMBRE DE 2011, EMITIDOS POR EL BANCO NACIONAL DEL EJÉRCITO, FUERZA AÉREA Y ARMADA, S.N.C. (BANJERCITO), INSTITUCIÓN FIDUCIARIA.</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</si>
  <si>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CUARTO TRIMESTRE DE 2011.</t>
  </si>
  <si>
    <t>90A</t>
  </si>
  <si>
    <t>CENTRO DE INVESTIGACIÓN EN GEOGRAFÍA Y GEOMÁTICA, "ING. JORGE L. TAMAYO", A.C.</t>
  </si>
  <si>
    <t>20113890A01547</t>
  </si>
  <si>
    <t>FONDO DE INVESTIGACIÓN CIENTÍFICA Y DESARROLLO TECNOLÓGICO DEL CENTRO DE INVESTIGACIÓN EN GEOGRAFÍA Y GEOMATICA, ING. .JORGE L. TAMAVO, A.C.</t>
  </si>
  <si>
    <t>MEDIANTE EL CUAL SE DESEA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t>
  </si>
  <si>
    <t>ACTINVER CASA DE BOLSA S.A. DE C.V.</t>
  </si>
  <si>
    <t>DESTINO: EN DICIEMBRE DE 2011, EL COMITÉ TÉCNICO DEL FONDO APROBÓ EL FINANCIAMIENTO DEL PROYECTO DENOMINADO “EL APORTE DE LOS RECURSOS HUMANOS ALTAMENTE CALIFICADOS A LAS CAPACIDADES LOCALES DE INNOVACIÓN. UN ESTUDIO CON ENFOQUE TERRITORIAL” PRIMERA ETAPA, POR UN IMPORTE DE 3.1 MILLONES DE PESOS, EL CUAL CONTEMPLA ENTRE OTROS RUBROS EL FORTALECIMIENTO DE CAPACIDADES TECNOLÓGICAS Y APOYO A ESTUDIANTES.
CUMPLIMIENTO DE LA MISIÓN:
FINANCIAR O COMPLEMENTAR FINANCIAMIENTO DE PROYECTOS ESPECÍFICOS DE INVESTIGACIÓN, DE DESARROLLO TECNOLÓGICO Y DE INNOVACIÓN, ASÍ COMO LA CREACIÓN Y MANTENIMIENTO DE INSTALACIONES DE INVESTIGACIÓN, SU EQUIPAMIENTO, EL SUMINISTRO DE MATERIALES, EL OTORGAMIENTO DE BECAS Y FORMACIÓN DE RECURSOS HUMANOS ESPECIALIZADOS, LA GENERACIÓN DE PROPIEDAD INTELECTUAL Y DE INVERSIÓN ASOCIADA PARA SU POTENCIAL EXPLOTACIÓN COMERCIAL, LA CREACIÓN Y APOYO DE LAS UNIDADES DE VINCULACIÓN Y TRANSFERENCIA DEL CONOCIMIENTO, EL OTORGAMIENTO DE INCENTIVOS EXTRAORDINARIOS A LOS INVESTIGADORES DEL FIDEICOMITENTE QUE PARTICIPEN EN LOS PROYECTOS, Y OTROS PROPÓSITOS DIRECTAMENTE VINCULADOS PARA PROYECTOS CIENTÍFICOS, TECNOLÓGICOS O DE INNOVACIÓN APROBADOS, ASÍ COMO LA CONTRATACIÓN DE PERSONAL POR TIEMPO DETERMINADO PARA PROYECTOS CIENTÍFICOS, TECNOLÓGICO O DE INNOVACIÓN, SIEMPRE QUE NO SE REGULARICE DICHA CONTRATACIÓN POSTERIORMENTE, INCLUYENDO EL DESARROLLO DEL PROYECTO DENOMINADO “EL APORTE DE LOS RECURSOS HUMANOS ALTAMENTE CALIFICADOS A LAS CAPACIDADES LOCALES DE INNOVACIÓN. UN ESTUDIO CON ENFOQUE TERRITORIAL” PRIMERA ETAPA, PARA EL CUAL SE REALIZÓ UNA APORTACIÓN DE 3.1 MILLONES DE PESOS EN EL PERIODO QUE SE REPORTA.</t>
  </si>
  <si>
    <t>APORTACIÓN INICIAL:   MONTO: $3,304,597.31   FECHA: 16/08/2011
OBSERVACIONES: SIN OBSERVACIONES</t>
  </si>
  <si>
    <t>DESTINO: DURANTE EL CUARTO TRIMESTRE SE REALIZARON EROGACIONES CON CARGO AL FIDEICOMISO RELATIVAS AL DESARROLLO DE UN PROYECTO EN DESARROLLO EN CUMPLIMIENTO DE SU MISION Y FINES.
CUMPLIMIENTO DE LA MISIÓN:
ADQUISICION DE BIENES MUEBLES Y COMPRA DE MATERIALES Y SUMINISTROS PARA PROYECTO EN DESARROLLO, ASI COMO PAGO DE BECAS A ESTUDIANTES</t>
  </si>
  <si>
    <t>DESTINO: •SE HA DADO CUMPLIMIENTO A LA NORMA DE INFORMACIÓN FINANCIERA SOBRE EL RECONOCIMIENTO DE LAS OBLIGACIONES LABORALES AL RETIRO DE LOS TRABAJADORES •SE DIO LA CONSTITUCIÓN DE UN FONDO PARA PASIVOS LABORALES CONTINGENTES •LAS APORTACIONES AL FIDEICOMISO SE REALIZAN CON BASE AL ESTUDIO ACTUARIAL • SE HAN REALIZADO APORTACIONES SUBSECUENTES HASTA DONDE LA CAPTACIÓN DE RECURSOS AUTOGENERADOS LO HA PERMITIDO, • NO SE HA REALIZADO DISPOSICIÓN DE RECURSOS DEL FIDEICOMISO
CUMPLIMIENTO DE LA MISIÓN:
DURANTE EL CUARTO TRIMESTRE 2011, NO SE REALIZÓ APORTACIÓN ALGUNA AL FIDEICOMISO PARA PASIVOS LABORALES Y PRIMAS DE ANTIGÜEDAD PARA EL PERSONAL DEL CIATEC, LO ANTERIOR EN VIRTUD DE QUE ESTE FIDEICOMISO SE ALIMENTA CON LA APORTACIÓN DE RECURSOS AUTOGENERADOS Y DURANTE ESTE PERÍODO NO SE OBTUVIERON RECURSOS SUFICIENTES PARA DESTINARLOS A ESTE CONCEPTO, SIENDO EL ÚNICO INGRESO DE RECURSOS A LA CUENTA DEL FIDEICOMISO LOS PRODUCTOS O RENDIMIENTOS GENERADOS POR LAS INVERSIONES Y REINVERSIONES DE LOS RECURSOS FIDEICOMITIDOS. HASTA EL MOMENTO NO SE HAN DESTINADO RECURSOS DE ESTE FIDEICOMISO PARA EL PAGO DE PASIVOS POR OBLIGACIONES LABORALES, SIENDO LA ÚNICA SALIDA DEL FONDO LOS RECURSOS QUE SE APLICAN BAJO EL CONCEPTO DE HONORARIOS FIDUCIARIOS O GASTOS DE ADMINISTRACIÓN.</t>
  </si>
  <si>
    <t>APORTACIÓN INICIAL:   MONTO: $10,559.00   FECHA: 17/11/2003
OBSERVACIONES: NO SE EFECTUARON RETIROS DEL FONDO POR CONCEPTO DE EROGACIONES DISTINTAS A LOS HONORARIOS FIDUCIARIOS,</t>
  </si>
  <si>
    <t>DESTINO: REUNIR RECURSOS PARA EL APOYO DE PROYECTOS DE INVESTIGACIÓN Y LA APLICACIÓN DEL RECURSO EN PROYECTOS DE ALTO IMPACTO PARA LA CADENA PRODUCTIVA CUERO CALZADO Y SU PROVEDURÍA, ASÍ COMO PARA INCURSIONAR EN NUEVOS TIPOS DE PROYECTOS QUE PUEDEN SER APOYADOS CON RECURSOS DEL FONDO COMO INVESTIGACIÓN EN MATERIALES, BIOMECÁNICA Y AMBIENTAL, INCENTIVOS EXTRAORDINARIOS SIN CARÁCTER DE SOBRE SUELDO A LOS INVESTIGADORES PARTICIPANTES EN PROYECTOS DE INVESTIGACIÓN, DOCENCIA O VINCULACIÓN.
CUMPLIMIENTO DE LA MISIÓN:
PAGO DE HONORARIOS FIDUCIARIOS Y EROGACIONES RELACIONADAS CON EL PAGO DE EQUIPO DE TRANSPORTE, DE LABORATORIO Y OTROS EQUIPAMIENTOS AUTORIZADOS POR EL COMITÉ TÉCNICO DEL FIDEICOMISO, LOS CUALES SE DESTINAN A LA OPERACIÓN PARA EL DESARROLLO DE PROYECTOS Y LA PRESTACIÓN DE SERVICIOS.</t>
  </si>
  <si>
    <t>APORTACIÓN INICIAL:   MONTO: $10,000.00   FECHA: 06/11/2000
OBSERVACIONES: NINGUNA</t>
  </si>
  <si>
    <t>DESTINO: ----
CUMPLIMIENTO DE LA MISIÓN:
COMISIONES BANCARIAS Y CREACION Y MANTENIMIENTO INFRAESTRUCTURA NECESARIA PARA ATENDER LA VINCULACION Y DESARROLLO TECNOLOGICO EN LOS SECTORES PUBLICO, SOCIAL Y PRIVADO, APOYOS PARA LA MOVILIDAD DE GRUPOS DE DOCTORES, ESTUDIANTES E INVESTIGADORES A RTRAVES DE ESTANCIAS, EVENTOS CIENTIFICOS Y TECNOLOGICOS. LAS APORTACIONES QUE SE REALIZARON EN EL EJERCICIO 2011 CORRESPONDEN A REMANENTES DE RECURSOS PROPIOS POR $ 3,000,000.00 Y A LA VENTA DE PARQUE VEHICULAR POR $ 107,068.97</t>
  </si>
  <si>
    <t>APORTACIÓN INICIAL:   MONTO: $17,704,562.00   FECHA: 27/07/2002
OBSERVACIONES: LAS CIFRAS QUE SE PRESENTAN CORRESPONDEN AL CIERRE DEL MES DE OCTUBRE, ESTO DEBIDO A QUE LOS ESTADOS DE CUENTA DEL MES DE NOVIEMBRE Y DICIEMBRE DE 2011 NO HAN SIDO ENTREGADOS A LA INTITUCIÓN POR PARTE DEL FIDUCIARIO.</t>
  </si>
  <si>
    <t>APORTACIÓN INICIAL:   MONTO: $27,459,862.00   FECHA: 27/09/2000
OBSERVACIONES: LAS CIFRAS QUE SE PRESENTAN CORRESPONDEN AL CIERRE DEL MES DE OCTUBRE, ESTO DEBIDO A QUE LOS ESTADOS DE CUENTA DEL MES DE NOVIEMBRE Y DICIEMBRE DE 2011 NO HAN SIDO ENTREGADOS A LA INTITUCIÓN POR PARTE DEL FIDUCIARIO.</t>
  </si>
  <si>
    <t>APORTACIÓN INICIAL:   MONTO: $500,000.00   FECHA: 15/12/2000
OBSERVACIONES: EL SALDO OBTENIDO DEL MES DE DICIEMBRE ES PRELIMINAR A LA RECEPCION DE ESTADOS FINANCIEROS DEL FIDUCIARIO</t>
  </si>
  <si>
    <t>90Q</t>
  </si>
  <si>
    <t>CENTRO DE INVESTIGACIÓN CIENTÍFICA DE YUCATÁN, A.C.</t>
  </si>
  <si>
    <t>20113890Q01548</t>
  </si>
  <si>
    <t>FONDO DE INVESTIGACION CIENTIFICA Y DESARROLLO TECNOLOGICO DEL CENTRO DE INVESTIGACION CIENTIFICA DE YUCATAN, AC</t>
  </si>
  <si>
    <t>DE CONFORMIDAD CON LO ESTABLECIDO EN EL ART 50, FRACCION IV DE LA LEY DE CIENCIA Y TECNOLOGIA, FINANCIAR O COMPLEMENTAR FINANCIAMIENTO DE PROYECTOS ESPECÍFICOS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SIEMPRE QUE NO SE REGULARICE DICHA CONTRATACION POSTERIORMENTE.</t>
  </si>
  <si>
    <t>ACTINVER CASA DE BOLSA SA</t>
  </si>
  <si>
    <t>DESTINO: EN ESTE TRIMESTRE NO SE REALIZO ACTIVIDAD ALGUNA RELACIONADA CON EL CUMPLIMIENTO DE LA MISION Y FINES
CUMPLIMIENTO DE LA MISIÓN:
PAGO DE COMISIONES</t>
  </si>
  <si>
    <t>APORTACIÓN INICIAL:   MONTO: $30,000.00   FECHA: 15/11/2011
OBSERVACIONES: NO HAY OBSERVACIONES</t>
  </si>
  <si>
    <t>DESTINO: SE ESTÁN REPORTANDO LOS INTERESES GENERADOS Y LA APORTACION REALIZADA AL MES DE DICIEMBRE DE 2011.
CUMPLIMIENTO DE LA MISIÓN:
LOS RECURSOS SE APLICARÁN PARA PROYECTOS EN EL DESARROLLO DE NUEVAS TECNOLOGÍAS</t>
  </si>
  <si>
    <t>DESTINO: SE HAN APLICADO LOS INTERESES GENERADOS SOBRE INVERSIONES CORRESPONDIENTES DE ENERO A DICIEMBRE 2011.
CUMPLIMIENTO DE LA MISIÓN:
FIDEICOMISO PARA EL PAGO DE PRIMAS DE ANTIGÜEDAD Y JUBILACIÓN DE LOS EMPLEADOS DEL CENTRO</t>
  </si>
  <si>
    <t>DESTINO: EN EL 4 TRIM. 2011, SE LLEVARON ACABO 2 PROYECTOS 1 CONCLUYO DE LOS 5 APROB EN DIC. 2010. SE CANCELARON 2 Y 2CONCLUYERON, QUEDA PEND 1, DE 2009 SE LLEVAN ACABO 2,EN AGOS 2011 SE AUT 3 DE LOS CUALES, 1 SE CONCLUYO Y 2 SE ESTAN LLEVANDO A CABO.
CUMPLIMIENTO DE LA MISIÓN:
SE ANEXAN NOTAS A LOS ESTADOS FINANCIEROS Y ESTADO DE CUENTA BANCARIO DE CHEQUE E INVERSION, PARA LA ACLARACION DE CIFRAS REPORTADAS.</t>
  </si>
  <si>
    <t>DESTINO: DURANTE EL PERIODO QUE SE INFORMA HAN APORTADO 6422.79 MILLONES DE PESOS Y SE HAN APROBADO 2191.26 MILLONES DE PESOS PARA EL DESARROLLO DE PROYECTOS. CIFRAS A NOVIEMBRE
CUMPLIMIENTO DE LA MISIÓN: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</si>
  <si>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APORTACIÓN INICIAL:   MONTO: $207,725,000.00   FECHA: 23/09/2008
OBSERVACIONES: SE PRESENTAN EN EL CUMPLIMIENTO DE LA MISIÓN CIFRAS ACUMULADAS EN MILLONES DE PESOS.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DICIEMBRE 2011 LOS CUALES FUERON PROPORCIONADOS POR LA SECRETARÍA ADMINISTRATIVA DEL FONDO.</t>
  </si>
  <si>
    <t>DESTINO: DURANTE EL PERIODO QUE SE INFORMA HAN APORTADO 1774.02 MILLONES DE PESOS Y SE HAN APROBADO 456.21 MILLONES DE PESOS PARA EL DESARROLLO DE PROYECTOS. CIFRAS A NOVIEMBRE
CUMPLIMIENTO DE LA MISIÓN: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</si>
  <si>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APORTACIÓN INICIAL:   MONTO: $37,760,000.00   FECHA: 23/09/2008
OBSERVACIONES: EN EL SALDO INICIAL SE INCLUYE LA CUENTA DE CHEQUES PARA GASTOS OPERATIVOS DERIVADO DE LAS DIFERENCIAS DETECTADAS POR LA AUDITORIA SUPERIOR DE LA FEDERACION EN LA CLASIFICACIÓN DE LOS RUBROS EN LA REVISION QUE ACTUALMENTE SE PRACTICA AL FONDO CORRESPONDIENTE AL EJERCICIO 2010, SE DETERMINO QUE A PARTIR DEL PRESENTE INFORME SE REPORTARAN LAS CIFRAS REGISTRADAS EN LOS ESTADOS FINANCIEROS EMITIDOS POR LA INSTITUCION FIDUCIARIA Y NO CON BASE EN EL FLUJO DE EFECTIVO QUE REFLEJAN LOS MOVIMIENTOS DE LOS ESTADOS DE CUENTA BANCARIOS QUE LA FIDUCIARIA EMITE. LO ANTERIOR HA SIDO POSIBLE DEBIDO A LAS GESTIONES REALIZADAS POR LOS SECRETARIOS TECNICO Y ADMINISTRATIVO PARA QUE LA INSTITUCION FIDUCIARIA ANTICIPE LOS PLAZOS DE EMISION Y ENTREGA DE LOS ESTADOS FINANCIEROS AL SECRETARIO ADMINISTRATIVO Y AL FIDEICOMITENTE PARA DAR CUMPLIMIENTO AL PRESENTE INFORME. LA INFORMACIÓN SE REPORTA EN BASE A LAS CIFRAS QUE REFLEJAN LOS ESTADOS FINANCIEROS DEL FONDO AL CIERRE DEL MES DE DICIEMBRE 2011 LOS CUALES FUERON PROPORCIONADOS POR LA SECRETARÍA ADMINISTRATIVA DEL FONDO.</t>
  </si>
  <si>
    <t>DESTINO: DURANTE EL PERIODO QUE SE INFORMA HAN APORTADO 730.25 MILLONES DE PESOS Y SE HAN APROBADO 869.26 MILLONES DE PESOS PARA EL DESARROLLO DE PROYECTOS.
CUMPLIMIENTO DE LA MISIÓN:
APOYAR PROYECTOS DE INVESTIGACIÓN CIENTÍFICA Y TECNOLÓGICA QUE REQUIERE EL SECTOR AGRÍCOLA, PECUARIO, ACUÍCOLA, AGROBIOTECNOLÓGICO Y FITOGENÉTICO</t>
  </si>
  <si>
    <t>APORTACIÓN INICIAL:   MONTO: $2,100,000.00   FECHA: 20/12/2001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</si>
  <si>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15 MILLONES DE PESOS Y SE REALIZO LA PUBLICACIÓN DE LA CONVOCATORIA 2011 Y SE REALIZARAN LAS MINISTRACIONES A LOS PROYECTOS GANADORES EN EL 2012
CUMPLIMIENTO DE LA MISIÓN:
APOYOS A PROYECTOS QUE ATIENDAN LAS DEMANDAS ESPCIFICAS QUE DETERMINEN EL SECTOR SOCIAL</t>
  </si>
  <si>
    <t>APORTACIÓN INICIAL:   MONTO: $15,000,000.00   FECHA: 21/12/2001
OBSERVACIONES: LA INFORMACIÓN SE REPORTA EN BASE A LAS CIFRAS QUE REFLEJAN LOS ESTADOS FINANCIEROS DEL FONDO AL CIERRE DEL MES DE DICIEMBRE 2011 LOS CUALES FUERON PROPORCIONADOS POR LA SECRETARÍA ADMINISTRATIVA DEL FONDO.</t>
  </si>
  <si>
    <t>DESTINO: DURANTE EL PERIODO QUE SE INFORMA HAN APORTADO 30,000,000 Y SE HAN APROBADO $57,749,939 PARA EL DESARROLLO DE PROYECTOS CIFRAS AL 31 DE DICIEMBRE.
CUMPLIMIENTO DE LA MISIÓN:
APOYAR PARA LA INVESTIGACIÓN CIENTÍFICA Y TECNOLÓGICA DEL FONDO SECTORIAL DE INVESTIGACION Y DESARROLLO EN CIENCIAS NAVALES</t>
  </si>
  <si>
    <t>APORTACIÓN INICIAL:   MONTO: $10,000,000.00   FECHA: 20/12/2001
OBSERVACIONES: POR LO QUE RESPECTA A LA INFORMACIÒN PRESENTADA EN INDICADOR ESTA SE PRESENTA CON CIFRAS ACUMULADAS. LA INFORMACIÓN SE REPORTA EN BASE A LAS CIFRAS QUE REFLEJAN LOS ESTADOS FINANCIEROS DEL FONDO AL CIERRE DEL MES DE DICIEMBRE 2011 LOS CUALES FUERON PROPORCIONADOS POR LA SECRETARÍA ADMINISTRATIVA DEL FONDO.</t>
  </si>
  <si>
    <t>DESTINO: DURANTE EL PERIODO QUE SE INFORMA HAN APORTADO 1525.91 MILLONES DE PESOS Y SE HAN APROBADO 1828.86 MILLONES DE PESOS PARA EL DESARROLLO DE PROYECTOS.
CUMPLIMIENTO DE LA MISIÓN:
APOYAR PROYECTOS DE INVESTIGACIÓN CIENTÍFICA Y TECNOLÓGICA</t>
  </si>
  <si>
    <t>APORTACIÓN INICIAL:   MONTO: $29,000,000.00   FECHA: 07/03/2002
OBSERVACIONES: POR LO QUE RESPECTA A LA INFORMACIÒN PRESENTADA EN INDICADOR ESTA SE PRESENTA CON CIFRAS ACUMULADAS.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</si>
  <si>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51.37 MILLONES DE PESOS Y SE HAN APROBADO 60.93 MILLONES DE PESOS PARA EL DESARROLLO DE PROYECTOS.
CUMPLIMIENTO DE LA MISIÓN:
PROYECTOS DE INVESTIGACIÓN CIENTÍFICA Y TECNOLÓGICA</t>
  </si>
  <si>
    <t>APORTACIÓN INICIAL:   MONTO: $13,184,700.00   FECHA: 15/03/2002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</si>
  <si>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382.83 MILLONES DE PESOS Y SE HAN APROBADO 463.34 MILLONES DE PESOS PARA EL DESARROLLO DE PROYECTOS.
CUMPLIMIENTO DE LA MISIÓN:
APOYOS PARA LA INVESTIGACIÓN CIENTÍFICA Y TECNOLÓGICA DEL ESTADO EN EL SECTOR AMBIENTAL.</t>
  </si>
  <si>
    <t>APORTACIÓN INICIAL:   MONTO: $108,191,470.00   FECHA: 21/12/2001
OBSERVACIONES: POR LO QUE RESPECTA A LA INFORMACIÒN PRESENTADA EN INDICADOR ESTA SE PRESENTA CON CIFRAS ACUMULADAS. LA INFORMACIÓN SE REPORTA EN BASE A LAS CIFRAS QUE REFLEJAN LOS ESTADOS FINANCIEROS DEL FONDO AL CIERRE DEL MES DE DICIEMBRE 2011 LOS CUALES FUERON PROPORCIONADOS POR LA SECRETARÍA ADMINISTRATIVA DEL FONDO.</t>
  </si>
  <si>
    <t>DESTINO: DURANTE EL PERIODO QUE SE INFORMA HAN APORTADO 1287.80 MILLONES DE PESOS Y SE HAN APROBADO 1465.64 MILLONES DE PESOS PARA EL DESARROLLO DE PROYECTOS.
CUMPLIMIENTO DE LA MISIÓN:
PROYECTOS DE INVESTIGACIÓN CIENTÍFICA, DESARROLLO TECNOLOGICO Y FORMACION DE CIENTIFICOS Y TECNOLOGOS</t>
  </si>
  <si>
    <t>APORTACIÓN INICIAL:   MONTO: $40,000,000.00   FECHA: 16/10/2002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</si>
  <si>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NO SE HAN REALIZADO APORTACIONES; EN LO QUE SE REFIERE A LOS MONTOS APROBADOS PARA PROYECTOS, SE ENCUENTRAN ABIERTAS TRES COMVOCATORIAS, LAS CUALES CIERRAN EL 16 DE ENERO DE 2012, POR LO CUAL NO ES POSIBLE DETERMINAR EL MONTO APROBADO EN DICHAS CONVOCATORIAS AL CIERRE DEL EJERCICIO 2011
CUMPLIMIENTO DE LA MISIÓN:
APOYAR PROYECTOS DE INVESTIGACIÓN CIENTÍFICA Y TECNOLÓGICA DE LA INFRAESTRUCTURA DE INVESTIGACIÓN Y DESARROLLO QUE REQUIERA EL SECTOR FORESTAL</t>
  </si>
  <si>
    <t>APORTACIÓN INICIAL:   MONTO: $18,000,000.00   FECHA: 17/09/2002
OBSERVACIONES: LA INFORMACIÓN SE REPORTA EN BASE A LAS CIFRAS QUE REFLEJAN LOS ESTADOS FINANCIEROS DEL FONDO AL CIERRE DEL MES DE DICIEMBRE 2011 LOS CUALES FUERON PROPORCIONADOS POR LA SECRETARÍA ADMINISTRATIVA DEL FONDO. EXISTE UN SALDO EN DEUDORES POR $625 PESOS.</t>
  </si>
  <si>
    <t>DESTINO: DURANTE EL PERIODO QUE SE INFORMA HAN APORTADO 66.00 MILLONES DE PESOS Y SE HAN APROBADO 72.76 MILLONES DE PESOS PARA EL DESARROLLO DE PROYECTOS.
CUMPLIMIENTO DE LA MISIÓN:
PROYECTOS DE INVESTIGACIÓN CIENTÍFICA, DESARROLLO TECNOLOGICO Y FORMACION DE CIENTIFICOS Y TECNOLOGOS</t>
  </si>
  <si>
    <t>APORTACIÓN INICIAL:   MONTO: $15,000,000.00   FECHA: 20/12/2002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</si>
  <si>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4210.87 MILLONES DE PESOS Y SE HAN APROBADO 3755.67 MILLONES DE PESOS PARA EL DESARROLLO DE PROYECTOS. CIFRAS A OCTUBRE
CUMPLIMIENTO DE LA MISIÓN:
PAGO A PROYECTOS DE INVESTIGACIÓN Y GASTOS DE OPERACION</t>
  </si>
  <si>
    <t>APORTACIÓN INICIAL:   MONTO: $110,000,000.00   FECHA: 20/12/2002
OBSERVACIONES: LA INFORMACION QUE SE REPORTA PRESENTA CIFRAS AL 31 DE OCTUBRE DE 2011, YA QUE AUN SE ESTAN CONCILIANDO LOS ESTADOS FINANCIEROS CORRESPONDIENTES A NOVIEMBRE Y DICIEMBRE DE 2011. LOS ESTADOS DE CUENTA BANCARIOS EMITIDOS POR NAFIN AL 31 DE DICIEMBRE REFLEJAN UN TOTAL DE $2,060'118,795.09 Y LA CUENTA DE HSBC AL 30 DE NOVIEMBRE PRESENTA UN SALDO DE $12'948,768.17</t>
  </si>
  <si>
    <t>DESTINO: DURANTE EL AÑO 2011, SE HAN ENTREGADO APOYOS FINANCIEROS POR 960,730 PESOS Y APROBADO 2,622,398 PESOS PARA EL DESARROLLO DE PROYECTOS
CUMPLIMIENTO DE LA MISIÓN:
APOYOS PARA LA INVESTIGACIÓN CIENTÍFICA Y TECNOLOGICA DE TEMAS DE GÉNERO</t>
  </si>
  <si>
    <t>APORTACIÓN INICIAL:   MONTO: $4,000,000.00   FECHA: 20/12/2002
OBSERVACIONES: LA INFORMACIÓN SE REPORTA EN BASE A LAS CIFRAS QUE REFLEJAN LOS ESTADOS FINANCIEROS DEL FONDO AL CIERRE DEL MES DE DICIEMBRE 2011 LOS CUALES FUERON PROPORCIONADOS POR LA SECRETARÍA ADMINISTRATIVA DEL FONDO.</t>
  </si>
  <si>
    <t>DESTINO: DURANTE EL PERIODO QUE SE INFORMA SE HAN MINISTRADO 208.30 MILLONES DE PESOS Y SE HAN APORTADO 125.94 MILLONES DE PESOS PARA EL DESARROLLO DE PROYECTOS.
CUMPLIMIENTO DE LA MISIÓN:
PROYECTOS DE INVESTIGACIÓN CIENTÍFICA, DESARROLLO TECNOLOGICO Y FORMACION DE CIENTIFICOS Y TECNOLOGOS</t>
  </si>
  <si>
    <t>APORTACIÓN INICIAL:   MONTO: $30,000,000.00   FECHA: 24/09/2003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</si>
  <si>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118.00 MILLONES DE PESOS Y SE HAN APROBADO 125.94 MILLONES DE PESOS PARA EL DESARROLLO DE PROYECTOS.
CUMPLIMIENTO DE LA MISIÓN:
PROYECTOS DE INVESTIGACIÓN CIENTÍFICA Y TECNOLÓGICA</t>
  </si>
  <si>
    <t>APORTACIÓN INICIAL:   MONTO: $24,000,000.00   FECHA: 24/12/2003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</si>
  <si>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23.76 MILLONES DE PESOS Y SE HAN APROBADO 6.00 MILLONES DE PESOS PARA EL DESARROLLO DE PROYECTOS.
CUMPLIMIENTO DE LA MISIÓN:
PROYECTOS DE INVESTIGACIÓN CIENTÍFICA Y TECNOLÓGICA</t>
  </si>
  <si>
    <t>APORTACIÓN INICIAL:   MONTO: $5,000,000.00   FECHA: 23/01/2004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</si>
  <si>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HAN APORTADO 211.58 MILLONES DE PESOS Y SE HAN APROBADO 259.98 MILLONES DE PESOS PARA EL DESARROLLO DE PROYECTOS.
CUMPLIMIENTO DE LA MISIÓN:
ADMINISTRAR LOS RECURSOS PARA EL DESARROLLO DE PROYECTOS DE INVESTIGACIÓN CIENTIFICA Y TECNOLÓIA Y FORMACIÓN DE RECURSOS HUMANOS SATISFACIENDO LOS REQUISITOS QUE LA MODALIDAD CORRESPONDIENTE REQUIERA PARA SU VALIDEZ.</t>
  </si>
  <si>
    <t>APORTACIÓN INICIAL:   MONTO: $2,000,000.00   FECHA: 20/12/2007
OBSERVACIONES: POR LO QUE RESPECTA A LA INFORMACIÒN PRESENTADA EN INDICADOR SE PRESENTA CON CIFRAS ACUMULADAS. LA INFORMACIÓN SE REPORTA EN BASE A LAS CIFRAS QUE REFLEJAN LOS ESTADOS DE CUENTA BANCARIOS DEL FONDO AL CIERRE DEL MES DE DICIEMBRE DE 2011.</t>
  </si>
  <si>
    <t>DESTINO: DURANTE EL PERIODO QUE SE INFORMA SE HAN MINISTRADO 2.42 MILLONES Y SE HAN APORTADO 14.00 MILLONES DE PESOS PARA EL DESARROLLO DE PROYECTOS.
CUMPLIMIENTO DE LA MISIÓN:
ADMINISTRAR LOS RECURSOS PARA EL DESARROLLO DE PROYECTOS DE INVESTIGACIÓN CIENTIFICA Y TECNOLÓIA Y FORMACIÓN DE RECURSOS HUMANOS SATISFACIENDO LOS REQUISITOS QUE LA MODALIDAD CORRESPONDIENTE REQUIERA PARA SU VALIDEZ</t>
  </si>
  <si>
    <t>APORTACIÓN INICIAL:   MONTO: $2,800,000.00   FECHA: 02/12/2008
OBSERVACIONES: POR LO QUE RESPECTA A LA INFORMACIÒN PRESENTADA EN INDICADOR ESTA SE PRESENTA CON CIFRAS ACUMULADAS. LA INFORMACIÓN SE REPORTA EN BASE A LAS CIFRAS QUE REFLEJAN LOS ESTADOS DE CUENTA BANCARIOS DEL FONDO AL CIERRE DEL MES DE DICIEMBRE DE 2011.</t>
  </si>
  <si>
    <t>DESTINO: DURANTE EL PERIODO QUE SE INFORMA SE HAN APORTADO 1000.00 MILLONES DE PESOS Y SE HAN APROBADO 560.57 MILLONES DE PESOS PARA EL DESARROLLO DE PROYECTOS.
CUMPLIMIENTO DE LA MISIÓN: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t>
  </si>
  <si>
    <t>APORTACIÓN INICIAL:   MONTO: $50,000,000.00   FECHA: 19/02/2009
OBSERVACIONES: POR LO QUE RESPECTA A LA INFORMACIÒN PRESENTADA EN INDICADOR SE PRESENTA CON CIFRAS ACUMULADAS. LA INFORMACIÓN SE REPORTA EN BASE A LAS CIFRAS QUE REFLEJAN LOS ESTADOS FINANCIEROS DEL FONDO AL CIERRE DEL MES DE DICIEMBRE 2011 LOS CUALES FUERON PROPORCIONADOS POR LA SECRETARÍA ADMINISTRATIVA DEL FONDO.</t>
  </si>
  <si>
    <t>DESTINO: DURANTE EL PERIODO QUE SE INFORMA SE APROBARON $4,373,188.00 PARA EL DESARROLLO DE PROYECTOS PRIORITARIOS PARA EL SECTOR, DE LOS CUALES SE MINISTRARON $1,749,275.20 A LAS DOS INSTITUCIONES GANADORAS DE LA CONVOCATORIA 1 DEL 2011
CUMPLIMIENTO DE LA MISIÓN:
APOYOS PARA LA INVESTIGACION CIENTIFICA Y TECNOLOGICA DEL SECTOR, DESTINADOS A LOS PROYECTOS: ESTIMACION DEL SALDO NETO MIGRATORIO EN LAS ENTIDADES FEDERATIVAS DE MÉXICO Y CRITERIOS DE DELIMITACIÓN DE ÁREA URBANO Y RURAL (40% DEL TOTAL DE CADA PROYECTO GANADOR), MÁS GASTOS NOTARIALES, PAGOS A DESPACHO CONTABLE Y GASTOS DE OPERACIÓN.</t>
  </si>
  <si>
    <t>APORTACIÓN INICIAL:   MONTO: $50,000,000.00   FECHA: 31/12/2009
OBSERVACIONES: LA INFORMACIÓN SE REPORTA EN BASE A LAS CIFRAS QUE REFLEJAN LOS ESTADOS FINANCIEROS DEL FONDO AL CIERRE DEL MES DE DICIEMBRE 2011 LOS CUALES FUERON PROPORCIONADOS POR LA SECRETARÍA ADMINISTRATIVA DEL FONDO. SE TIENE UN SALDO DE $22118.35 EN DEUDORES DIVERSOS, EL CUAL CORRESPONDE A UN DEPÓSITO EN TRÁNSITO (DEPOSITADO EL 22/12/2011 EN CUENTA REFERENCIADA DE NAFIN EN BANCOMER)QUE NO SE APLICÓ A LA CUENTA POR PAGAR, CORRESPONDE A LA PROVISIÓN DE LOS HONORARIOS DEL DESPACHO CONTABLE DEL MES DE DICIEMBRE DE 2011</t>
  </si>
  <si>
    <t>APORTACIÓN INICIAL:   MONTO: $1,600,000.00   FECHA: 07/11/2000
OBSERVACIONES: LA INFORMACIÓN SE REPORTA EN BASE A LAS CIFRAS QUE REFLEJAN LOS ESTADOS FINANCIEROS DEL FONDO AL CIERRE DEL MES DE DICIEMBRE 2011 LOS CUALES FUERON PROPORCIONADOS POR LA SECRETARÍA ADMINISTRATIVA DEL FONDO.</t>
  </si>
  <si>
    <t>DESTINO: DURANTE EL PERIODO QUE SE INFORMA SE HAN APORTADO 5371.26 MILLONES DE PESOS Y SE HAN APROBADO 4348.17 MILLONES DE PESOS PARA EL DESARROLLO DE PROYECTOS.
CUMPLIMIENTO DE LA MISIÓN:
PROYECTOS DE INVESTIGACIÓN CIENTÍFICA, DESARROLLO TECNOLOGICO Y FORMACION DE CIENTIFICOS Y TECNOLOGOS</t>
  </si>
  <si>
    <t>APORTACIÓN INICIAL:   MONTO: $117,300,000.00   FECHA: 19/12/2002
OBSERVACIONES: POR LO QUE RESPECTA A LA INFORMACION PRESENTADA EN EL INDICADOR PRESENTA CIFRAS ACUMULADAS. LA INFORMACIÓN SE REPORTA EN BASE A LAS CIFRAS QUE REFLEJAN LOS ESTADOS FINANCIEROS DEL FONDO AL CIERRE DEL MES DE DICIEMBRE 2011. LA DIFERENCIA ENTRE EL SALDO NETO DEL PERIODO A INFORMAR Y EL PATRIMONIO NETO TOTAL AL PERIODO QUE SE REPORTA SE EXPLICA CON EL PASIVO QUE SE REFLEJA EN LOS MISMOS ESTADOS FINANCIEROS QUE SE ANEXAN.</t>
  </si>
  <si>
    <t>DESTINO: DURANTE EL PERIODO QUE SE INFORMA HAN APORTADO 139.31 MILLONES DE PESOS Y SE HAN APROBADO 0.00 MILLONES DE PESOS PARA EL DESARROLLO DE PROYECTOS.
CUMPLIMIENTO DE LA MISIÓN:
PROYECTOS DE INVESTIGACIÓN CIENTÍFICA, TECNOLÓGIA Y DE INNOVACION</t>
  </si>
  <si>
    <t>APORTACIÓN INICIAL:   MONTO: $139,286,812.00   FECHA: 27/09/2010
OBSERVACIONES: LA INFORMACIÓN SE REPORTA EN BASE A LAS CIFRAS QUE REFLEJAN LOS ESTADOS DE CUENTA BANCARIOS DEL FONDO AL CIERRE DEL MES DE DICIEMBRE DE 2011.</t>
  </si>
  <si>
    <t>DESTINO: EL OBJETO DEL FIDEICOMISO ES FINANCIAR Y/O COMPLEMENTAR EL FINANCIAMIENTO NECESARIO PARA HACER FRENTE AL RETIRO VOLUNTARIO Y LIQUIDACIONES DEL PERSONAL DEL CENTRO.
CUMPLIMIENTO DE LA MISIÓN:
AL CIERRE DEL MES DE DICIEMBRE DEL 2011 NO SE HAN EJERCIDO ESTOS RECURSOS.</t>
  </si>
  <si>
    <t>APORTACIÓN INICIAL:   MONTO: $2,300,000.00   FECHA: 27/12/2006
OBSERVACIONES: AL CIERRE DEL MES DE DICIEMBRE DEL 2011 NO SE HAN EJERCIDO ESTOS RECURSOS.</t>
  </si>
  <si>
    <t>DESTINO: DURANTE LA PRIMERA SESION ORDINARIA DEL CONSEJO DE ADMON DEL 8 DE ABRIL DEL 2011 DEL ACUERDO RCA-O-I-2011/06 SE DETERMINO EL MONTO POR OCHO MILLONES DE PESOS PARA LA PLANTILLA AUTORIZADA, CARGO AL FIDEICOMISO DE CIENCIA Y TECNOLOGIA DE LA CORPORACION Y DIEZ MILLONES DE PESOS PARA INFRAESTRUCTURA DE EQUIPO DE COMPUTO Y REDES PARA PROYECTOS DE INVESTIGACION
CUMPLIMIENTO DE LA MISIÓN:
PARA FINANCIAR O COMPLEMENTAR FINANCIAMIENTO DE PROYECTOS ESPECÍFICOS DE INVESTIGACIÓN, LA CREACIÓN Y MANTENIMIENTO DE INSTALACIONES DE INVESTIGACIÓN ASÍ COMO SU EQUIPAMIENTO, EL SUMINISTRO DE MATERIALES, EL OTORGAMIENTO DE BECAS Y FORMACIÓN DE RECURSOS HUMANOS ESPECIALIZADOS, EL OTORGAMIENTO DE INCENTIVOS EXTRAORDINARIOS AL PERSONAL DE EL FIDEICOMITENTE QUE PARTICIPE EN EL DESARROLLO DE LOS PROYECTOS DE INVESTIGACIÓN CIENTÍFICA Y TECNOLÓGICA Y/O DE INNOVACIÓN, EN LOS TÉRMINOS QUE EL FIDEICOMITENTE TENGA APROBADOS PARA EL EFECTO POR SU ÓRGANO DE GOBIERNO, OTROS PROPÓSITOS DIRECTAMENTE VINCULADOS PARA PROYECTOS CIENTÍFICOS O TECNOLÓGICOS APROBADOS Y PARA FINANCIAR LA CONTRATACIÓN DE PERSONAL POR TIEMPO DETERMINADO PARA PROYECTOS CIENTÍFICOS, TECNOLÓGICOS Y/O DE INNOVACIÓN.</t>
  </si>
  <si>
    <t>APORTACIÓN INICIAL:   MONTO: $10,000,000.00   FECHA: 12/11/2010
OBSERVACIONES: SE DIO CUMPLIMIENTO AL ACUERDO RCA-O-I-2011/06 DEL CONSEJO DE ADMINISTRACION TRANSFIRIENDO DIEZ MILLONES DE PESOS A LA CUENTA BANCARIA DEL FIDEICOMISO EN EL MES DE DICIEMBRE DEL 2011</t>
  </si>
  <si>
    <t>APORTACIÓN INICIAL:   MONTO: $319,752.10   FECHA: 19/12/2001
OBSERVACIONES: SE ENTREGÓ EL FONDO DE AHORRO DEL PERSONAL DE MANDOS MEDIOS Y SUPERIORES EN EL MES DE DICIEMBRE 2011</t>
  </si>
  <si>
    <t>APORTACIÓN INICIAL:   MONTO: $5,355,000.00   FECHA: 21/12/2000
OBSERVACIONES: DURANTE EL CUARTO TRIMESTRE DEL 2011, SE CAPTARON INGRESOS POR RENDIMIENTOS DE LA CUENTA BANCARIA Y APORTACIONES AL FIDEICOMISO DE RECURSOS PROPIOS.</t>
  </si>
  <si>
    <t>DESTINO: LOS APOYOS OTORGADOS POR EL FIDEICOMISO SE HAN OTORGADO CON LA FINALIDAD DE CUMPLIR CON LOS OBJETIVOS DE CADA UNO DE LOS PROYECTOS EN EL EJERCICIO EN OPERACIÓN.
CUMPLIMIENTO DE LA MISIÓN:
SE DESTINARON RECURSOS EN ESTE TRIMESTRE A LOS SIG.PROYECTOS: 1)1,000,000.00 AL PROYECTO "FORTALECIMIENTO DE LA INFRAESTRUCTURA DE LA DIVISION DE OCEANOLOGIA". 2)$6,000,000.00 AL PROYECTO "PAGO DE INCENTIVOS EXTRAORDINARIOS AL PERSONAL DE CICESE". 3)$3,573,112.43 AL PROYECTO "PAGO A PARTICIPANTES EN LOS PROYECTOS DE OTRAS INSTITUCIONES". 4)$500,000.00 AL PROYECTO "FORTALECIMIENTO DE LA INFRAESTRUCTURA DE LA DIVISION DE OCEANOLOGIA".</t>
  </si>
  <si>
    <t>APORTACIÓN INICIAL:   MONTO: $8,232,521.89   FECHA: 01/02/2005
OBSERVACIONES: LA DISPONIBILIDAD FINAL DEL FIDEICOMISO, CORRESPONDE A LA SUMA DEL RESULTADO DE EJERCICIOS ANTERIORES MAS LOS INGRESOS POR RENDIMIENTOS Y APORTACIONES DE RECURSOS PROPIOS MENOS LOS HONORARIOS A LA FIDUCIARIA Y EL APOYO OTORGADO A PROYECTOS ESPECIFICOS AUTORIZADOS AL 4TO. TRIM DE 2011, RESULTANDO UNA DISPONIBILIDAD DE $49,941,468.38</t>
  </si>
  <si>
    <t>DESTINO: SE OPERARON EL 100% DE LAS 456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
CUMPLIMIENTO DE LA MISIÓN:
DE ACUERDO CON EL REGLAMENTO VIGENTE DE LA PRESTACIÓN DE FONDO DE AHORRO SE DESTINARÁ PARA EL OTORGAMIENTO DE PRÉSTAMOS Y RETIROS A LAS SOLICITUDES DE LOS EMPLEADOS INTERESADOS.</t>
  </si>
  <si>
    <t>DESTINO: 1)SE APOYARON A LA UNIDAD HERMOSILLO Y A SUS 5 UNIDADES REGIONALES 2)SE FORTALECIO EL ÁREA DE DESARROLLO COMPETITIVO Y DE VINCULACIÓN, 3)SE APOYÓ AL ALCANCE DE LAS METAS COMPROMETIDAS PARA EL EJERCICIO 2011. 4)SE APOYO A 2 PROYECTOS SEMILLA
CUMPLIMIENTO DE LA MISIÓN:
1)APOYAR A LA UNIDAD HERMOSILLO Y A SUS 5 UNIDADES REGIONALES, 2)FORTALECER EL ÁREA DE DESARROLLO COMPETITIVO Y DE VINCULACIÓN, 3)APOYAR AL ALCANCE DE LAS METAS COMPROMETIDAS PARA EL EJERCICIO 2011. 4)APOYAR A PROYECTOS SEMILLA POR $1´000,000.00</t>
  </si>
  <si>
    <t>DESTINO: DURANTE EL PERIODO QUE SE INFORMA HAN APORTADO 136.00 MILLONES DE PESOS Y SE HAN APROBADO 119.93 MILLONES DE PESOS PARA EL DESARROLLO DE PROYECTOS.
CUMPLIMIENTO DE LA MISIÓN:
APOYOS PARA LA INVESTIGACION CIENTIFICA Y TECNOLOGIA DEL ESTADO DE CHIHUAHUA</t>
  </si>
  <si>
    <t>DESTINO: DURANTE EL PERIODO QUE SE INFORMA HAN APORTADO 181.00 MILLONES DE PESOS Y SE HAN APROBADO 192.13 MILLONES DE PESOS PARA EL DESARROLLO DE PROYECTOS.
CUMPLIMIENTO DE LA MISIÓN:
APOYOS PARA LA INVESTIGACIÓN CIENTIFICA Y TECNOLOGICA DEL ESTADO DE VERACRUZ.</t>
  </si>
  <si>
    <t>APORTACIÓN INICIAL:   MONTO: $25,000,000.00   FECHA: 27/09/2005
OBSERVACIONES: EL CONACYT Y EL GOBIERNO DEL ESTADO DE VERACRUZ PARTICIPAN COMO FIDEICOMITENTES EN EL FONDO. LA INFORMACIÓN SE REPORTA EN BASE A LAS CIFRAS QUE REFLEJAN LOS ESTADOS DE CUENTA BANCARIOS DEL FONDO AL CIERRE DEL MES DE DICIEMBRE DE 2011.</t>
  </si>
  <si>
    <t>DESTINO: DURANTE EL PERIODO QUE SE INFORMA HAN APORTADO 20.00 MILLONES DE PESOS Y SE HAN APROBADO 11.21 MILLONES DE PESOS PARA EL DESARROLLO DE PROYECTOS.
CUMPLIMIENTO DE LA MISIÓN:
APOYOS PARA INVESTIGACION CIENTIFICA Y TECNOLOGICA DEL MUNICIPIO DE PUEBLA.</t>
  </si>
  <si>
    <t>APORTACIÓN INICIAL:   MONTO: $5,000,000.00   FECHA: 27/09/2005
OBSERVACIONES: EL CONACYT Y EL MUNICIPIO DE PUEBLA PARTICIPAN COMO FIDEICOMITENTES EN EL FONDO. LA INFORMACIÓN SE REPORTA EN BASE A LAS CIFRAS QUE REFLEJAN LOS ESTADOS DE CUENTA BANCARIOS DEL FONDO AL CIERRE DEL MES DE DICIEMBRE DE 2011.</t>
  </si>
  <si>
    <t>DESTINO: DURANTE EL PERIODO QUE SE INFORMA HAN APORTADO 335.20 MILLONES DE PESOS Y SE HAN APROBADO 216.87 MILLONES DE PESOS PARA EL DESARROLLO DE PROYECTOS.
CUMPLIMIENTO DE LA MISIÓN:
APOYOS PARA INVESTIGACION CIENTIFICA Y TECNOLOGICA DEL ESTADO DE MEXICO</t>
  </si>
  <si>
    <t>APORTACIÓN INICIAL:   MONTO: $3,700,000.00   FECHA: 20/10/2004
OBSERVACIONES: EL CONACYT Y EL GOBIERNO DEL ESTADO DE MEXICO PARTICIPAN COMO FIDEICOMITENTES EN EL FONDO. LA INFORMACIÓN SE REPORTA EN BASE A LAS CIFRAS QUE REFLEJAN LOS ESTADOS DE CUENTA BANCARIOS DEL FONDO AL CIERRE DEL MES DE DICIEMBRE DE 2011.</t>
  </si>
  <si>
    <t>DESTINO: DURANTE EL PERIODO QUE SE INFORMA HAN APORTADO 20.00 MILLONES DE PESOS Y SE HAN APROBADO 18.15 MILLONES DE PESOS PARA EL DESARROLLO DE PROYECTOS.
CUMPLIMIENTO DE LA MISIÓN:
FOMENTAR Y CANALIZAR APOYOS PARA LA REALIZACIÓN DE INVESTIGACIONES CIENTÍFICAS O TECNOLÓGICAS ,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</si>
  <si>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APORTACIÓN INICIAL:   MONTO: $14,000,000.00   FECHA: 29/09/2008
OBSERVACIONES: EN EL SALDO INICIAL SE INCLUYE LA CUENTA DE CHEQUES PARA GASTOS OPERATIVOS LA INFORMACIÓN SE REPORTA EN BASE A LAS CIFRAS QUE REFLEJAN LOS ESTADOS DE CUENTA BANCARIOS DEL FONDO AL CIERRE DEL MES DE DICIEMBRE DE 2011.</t>
  </si>
  <si>
    <t>DESTINO: DURANTE EL PERIODO QUE SE INFORMA HAN MINISTRADO $20,635,432.60 PESOS Y SE HAN APROBADO $17796377.00 PESOS PARA EL DESARROLLO DE PROYECTOS CIFRAS A DICIEMBRE 2011.
CUMPLIMIENTO DE LA MISIÓN:
APOYOS PARA LA INVESTIGACION CIENTIFICA Y TECNOLÓGICA DEL DISTRITO FEDERAL.</t>
  </si>
  <si>
    <t>APORTACIÓN INICIAL:   MONTO: $15,000,000.00   FECHA: 08/10/2007
OBSERVACIONES: EL CONACYT Y EL GOBIERNO DEL DISTRITO FEDERAL SON FIDEICOMITENTES. LA INFORMACIÓN SE REPORTA EN BASE A LAS CIFRAS QUE REFLEJAN LOS ESTADOS DE CUENTA BANCARIOS DEL FONDO AL CIERRE DEL MES DE DICIEMBRE DE 2011.</t>
  </si>
  <si>
    <t>DESTINO: DURANTE EL PERIODO QUE SE INFORMA HAN APORTADO 103.82 MILLONES DE PESOS Y SE HAN APROBADO 98.90 MILLONES DE PESOS PARA EL DESARROLLO DE PROYECTOS.
CUMPLIMIENTO DE LA MISIÓN:
APOYOS PARA LA INVESTIGACIÓN CIENTIFICA Y TECNOLÓGICA DEL ESTADO DE AGUASCALIENTES</t>
  </si>
  <si>
    <t>APORTACIÓN INICIAL:   MONTO: $5,000,000.00   FECHA: 12/04/2002
OBSERVACIONES: EL CONACYT Y EL GOBIERNO DEL ESTADO DE AGUASCALIENTES SON FIDEICOMITENTES. LA INFORMACIÓN SE REPORTA EN BASE A LAS CIFRAS QUE REFLEJAN LOS ESTADOS DE CUENTA BANCARIOS DEL FONDO AL CIERRE DEL MES DE DICIEMBRE DE 2011.</t>
  </si>
  <si>
    <t>DESTINO: DURANTE EL PERIODO QUE SE INFORMA HAN APORTADO 341.28 MILLONES DE PESOS Y SE HAN APROBADO 316.57 MILLONES DE PESOS PARA EL DESARROLLO DE PROYECTOS.
CUMPLIMIENTO DE LA MISIÓN:
APOYO PARA LA INVESTIGACION CIENTIFICA Y TECNOLOGICA DEL ESTADO DE BAJA CALIFORNIA NORTE</t>
  </si>
  <si>
    <t>APORTACIÓN INICIAL:   MONTO: $2,000,000.00   FECHA: 29/10/2001
OBSERVACIONES: EL CONACYT Y EL GOBIERNO DEL ESTADO DE BAJA CALIFORNIA SON FIDEICOMITENTES DEL FIDEICOMISO. LA INFORMACIÓN SE REPORTA EN BASE A LAS CIFRAS QUE REFLEJAN LOS ESTADOS DE CUENTA BANCARIOS DEL FONDO AL CIERRE DEL MES DE DICIEMBRE DE 2011.</t>
  </si>
  <si>
    <t>DESTINO: DURANTE EL PERIODO QUE SE INFORMA HAN APORTADO 42.80 MILLONES DE PESOS Y SE HAN APROBADO 34.09 MILLONES DE PESOS PARA EL DESARROLLO DE PROYECTOS.
CUMPLIMIENTO DE LA MISIÓN:
PAGO DE PROYECTOS DE INVESTIGACION CIENTIFICA Y TECNOLOGICA DEL ESTADO</t>
  </si>
  <si>
    <t>APORTACIÓN INICIAL:   MONTO: $1,500,000.00   FECHA: 24/07/2002
OBSERVACIONES: EL CONACYT Y EL GOBIERNO DEL ESTADO PARTICIPAN COMO FIDEICOMITENTES DEL FONDO. SE INCLUYE EL SALDO INICIAL AL MES DE ENERO DE LA CUENTA OPERATIVA DE BANCOMER LA INFORMACIÓN SE REPORTA EN BASE A LAS CIFRAS QUE REFLEJAN LOS ESTADOS DE CUENTA BANCARIOS DEL FONDO AL CIERRE DEL MES DE DICIEMBRE DE 2011.</t>
  </si>
  <si>
    <t>DESTINO: DURANTE EL PERIODO QUE SE INFORMA HAN APORTADO 105.80 MILLONES DE PESOS Y SE HAN APROBADO 88.97 MILLONES DE PESOS PARA EL DESARROLLO DE PROYECTOS.
CUMPLIMIENTO DE LA MISIÓN:
APOYOS PARA INVESTIGACION CIENTIFICA Y TECNOLOGICA DEL ESTADO DE CAMPECHE</t>
  </si>
  <si>
    <t>APORTACIÓN INICIAL:   MONTO: $2,200,000.00   FECHA: 19/12/2002
OBSERVACIONES: EL CONACYT Y EL GOBIERNO DEL ESTADO DE CAMPECHE PARTICIPAN COMO FIDEICOMITENTES EN EL FONDO. LA INFORMACIÓN SE REPORTA EN BASE A LAS CIFRAS QUE REFLEJAN LOS ESTADOS DE CUENTA BANCARIOS DEL FONDO AL CIERRE DEL MES DE DICIEMBRE DE 2011.</t>
  </si>
  <si>
    <t>APORTACIÓN INICIAL:   MONTO: $2,000,000.00   FECHA: 07/03/2002
OBSERVACIONES: EL CONACYT Y EL GOBIERNO DEL ESTADO PARTICIPAN COMO FIDEICOMITENTES DEL FONDO. LA INFORMACIÓN SE REPORTA EN BASE A LAS CIFRAS QUE REFLEJAN LOS ESTADOS DE CUENTA BANCARIOS DEL FONDO AL CIERRE DEL MES DE DICIEMBRE DE 2011.</t>
  </si>
  <si>
    <t>DESTINO: DURANTE EL PERIODO QUE SE INFORMA HAN APORTADO 188.47 MILLONES DE PESOS Y SE HAN APROBADO 107.87 MILLONES DE PESOS PARA EL DESARROLLO DE PROYECTOS
CUMPLIMIENTO DE LA MISIÓN:
APOYOS PARA LA INVESTIGACION CIENTIFICA Y TECNOLOGICA DEL ESTADO DE COAHUILA DE ZARAGOZA</t>
  </si>
  <si>
    <t>APORTACIÓN INICIAL:   MONTO: $8,000,000.00   FECHA: 01/03/2002
OBSERVACIONES: EL CONACYT Y EL GOBIERNO DEL ESTADO DE COAHUILA PARTICIPAN COMO FIDEICOMITENTES EN EL FONDO. LA INFORMACIÓN SE REPORTA EN BASE A LAS CIFRAS QUE REFLEJAN LOS ESTADOS DE CUENTA BANCARIOS DEL FONDO AL CIERRE DEL MES DE DICIEMBRE DE 2011.</t>
  </si>
  <si>
    <t>DESTINO: DURANTE EL PERIODO QUE SE INFORMA HAN APORTADO 83.75 MILLONES DE PESOS Y SE HAN APROBADO 62.29 MILLONES DE PESOS PARA EL DESARROLLO DE PROYECTOS.
CUMPLIMIENTO DE LA MISIÓN:
APOYOS PARA LA INVESTIGACION CIENTIFICA Y TECNOLOGICA DEL ESTADO DE COLIMA</t>
  </si>
  <si>
    <t>APORTACIÓN INICIAL:   MONTO: $3,000,000.00   FECHA: 16/10/2003
OBSERVACIONES: EL CONACYT Y EL GOBIERNO DEL ESTADO DE COLIMA PARTICIPAN COMO FIDEICOMITENTES EN EL FONDO. LA INFORMACIÓN SE REPORTA EN BASE A LAS CIFRAS QUE REFLEJAN LOS ESTADOS DE CUENTA BANCARIOS DEL FONDO AL CIERRE DEL MES DE DICIEMBRE DE 2011.</t>
  </si>
  <si>
    <t>DESTINO: DURANTE EL PERIODO QUE SE INFORMA HAN APORTADO 64.58 MILLONES DE PESOS Y SE HAN APROBADO 61.14 MILLONES DE PESOS PARA EL DESARROLLO DE PROYECTOS.
CUMPLIMIENTO DE LA MISIÓN:
APOYO PARA LA INVESTIGACION CIENTIFICA Y TECNOLOGICA DEL ESTADO DE DURANGO</t>
  </si>
  <si>
    <t>APORTACIÓN INICIAL:   MONTO: $3,000,000.00   FECHA: 07/03/2002
OBSERVACIONES: LA INFORMACIÓN SE REPORTA EN BASE A LAS CIFRAS QUE REFLEJAN LOS ESTADOS DE CUENTA BANCARIOS DEL FONDO AL CIERRE DEL MES DE DICIEMBRE DE 2011.</t>
  </si>
  <si>
    <t>DESTINO: DURANTE EL PERIODO QUE SE INFORMA HAN APORTADO 570.43 MILLONES DE PESOS Y SE HAN APROBADO 514.86 MILLONES DE PESOS PARA EL DESARROLLO DE PROYECTOS.
CUMPLIMIENTO DE LA MISIÓN:
APOYO PARA LA INVESTIGACION CIENTIFICA Y TECNOLOGICA DEL ESTADO DE GUANAJUATO</t>
  </si>
  <si>
    <t>APORTACIÓN INICIAL:   MONTO: $6,000,000.00   FECHA: 17/12/2001
OBSERVACIONES: EL CONACYT Y EL GOBIERNO DEL ESTADO PARTICIPAN COMO FIDEICOMITENTES DEL FONDO. LA INFORMACIÓN SE REPORTA EN BASE A LAS CIFRAS QUE REFLEJAN LOS ESTADOS DE CUENTA BANCARIOS DEL FONDO AL CIERRE DEL MES DE DICIEMBRE DE 2011.</t>
  </si>
  <si>
    <t>DESTINO: DURANTE EL PERIODO QUE SE INFORMA HAN APORTADO 50.50 MILLONES DE PESOS Y SE HAN APROBADO 47.27 MILLONES DE PESOS PARA EL DESARROLLO DE PROYECTOS.
CUMPLIMIENTO DE LA MISIÓN:
APOYOS PARA LA INVESTIGACION CIENTIFICA Y TECNOLOGICA DEL ESTADO DE GUERRERO</t>
  </si>
  <si>
    <t>APORTACIÓN INICIAL:   MONTO: $2,000,000.00   FECHA: 17/12/2001
OBSERVACIONES: EL CONACYT Y EL GOBIERNO DEL ESTADO DE GUERRERO PARTICIPAN COMO FIDEICOMITENTES DEL FONDO. LA INFORMACIÓN SE REPORTA EN BASE A LAS CIFRAS QUE REFLEJAN LOS ESTADOS DE CUENTA BANCARIOS DEL FONDO AL CIERRE DEL MES DE DICIEMBRE DE 2011.</t>
  </si>
  <si>
    <t>DESTINO: DURANTE EL PERIODO QUE SE INFORMA HAN APORTADO 198.48 MILLONES DE PESOS Y SE HAN APROBADO 206.75 MILLONES DE PESOS PARA EL DESARROLLO DE PROYECTOS.
CUMPLIMIENTO DE LA MISIÓN:
APOYOS PARA LA INVESTIGACIÓN CIENTIFICA Y TECNOLOGICA DEL ESTADO DE HIDALGO</t>
  </si>
  <si>
    <t>APORTACIÓN INICIAL:   MONTO: $2,500,000.00   FECHA: 11/01/2002
OBSERVACIONES: EL CONACYT Y EL GOBIERNO DEL ESTADO PARTICIPAN COMO FIDEICOMITENTES EN EL FONDO. LA INFORMACIÓN SE REPORTA EN BASE A LAS CIFRAS QUE REFLEJAN LOS ESTADOS DE CUENTA BANCARIOS DEL FONDO AL CIERRE DEL MES DE DICIEMBRE DE 2011.</t>
  </si>
  <si>
    <t>DESTINO: DURANTE EL PERIODO QUE SE INFORMA HAN APORTADO 416.80 MILLONES DE PESOS Y SE HAN APROBADO 214.60 MILLONES DE PESOS PARA EL DESARROLLO DE PROYECTOS.
CUMPLIMIENTO DE LA MISIÓN:
APOYOS PARA LA INVESTIGACION CIENTIFICA Y TECNOLOGICA DEL ESTADO DE JALISCO</t>
  </si>
  <si>
    <t>APORTACIÓN INICIAL:   MONTO: $1,000,000.00   FECHA: 06/06/2003
OBSERVACIONES: EL CONACYT Y EL GOBIERNO DEL ESTADO PARTICIPAN COMO FIDEICOMITENTES EN EL FONDO. LA INFORMACIÓN SE REPORTA EN BASE A LAS CIFRAS QUE REFLEJAN LOS ESTADOS DE CUENTA BANCARIOS DEL FONDO AL CIERRE DEL MES DE DICIEMBRE DE 2011.</t>
  </si>
  <si>
    <t>DESTINO: DURANTE EL PERIODO QUE SE INFORMA HAN APORTADO 156.43 MILLONES DE PESOS Y SE HAN APROBADO 172.51 MILLONES DE PESOS PARA EL DESARROLLO DE PROYECTOS.
CUMPLIMIENTO DE LA MISIÓN:
APOYOS PARA PROYECTOS DE INVESTIGACION CIENTIFICA Y TECNOLOGICA DEL ESTADO DE MICHOACAN.</t>
  </si>
  <si>
    <t>APORTACIÓN INICIAL:   MONTO: $5,000,000.00   FECHA: 10/12/2002
OBSERVACIONES: EL CONACYT Y EL GOBIERNO DEL ESTADO DE MICHOACAN PARTICIPAN COMO FIDEICOMITENTES EN EL FONDO. LA INFORMACIÓN SE REPORTA EN BASE A LAS CIFRAS QUE REFLEJAN LOS ESTADOS DE CUENTA BANCARIOS DEL FONDO AL CIERRE DEL MES DE DICIEMBRE DE 2011.</t>
  </si>
  <si>
    <t>DESTINO: DURANTE EL PERIODO QUE SE INFORMA HAN APORTADO 143.17 MILLONES DE PESOS Y SE HAN APROBADO 130.48 MILLONES DE PESOS PARA EL DESARROLLO DE PROYECTOS.
CUMPLIMIENTO DE LA MISIÓN:
APOYOS PARA LA INVESTIGACION CIENTIFICA Y TECNOLOGICA DEL ESTADO DE MORELOS.</t>
  </si>
  <si>
    <t>APORTACIÓN INICIAL:   MONTO: $2,000,000.00   FECHA: 25/11/2002
OBSERVACIONES: EL CONACYT Y EL GOBIERNO DEL ESTADO DE MORELOS PARTICIPAN COMO FIDEICOMITENTES EN EL FONDO.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</si>
  <si>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266.07 MILLONES DE PESOS Y SE HAN APROBADO 196.74 MILLONES DE PESOS PARA EL DESARROLLO DE PROYECTOS.
CUMPLIMIENTO DE LA MISIÓN:
APOYOS PARA LA INVESTIGACION CIENTIFICA Y TECNOLOGICA DEL ESTADO DE NAYARIT</t>
  </si>
  <si>
    <t>APORTACIÓN INICIAL:   MONTO: $7,300,000.00   FECHA: 24/07/2002
OBSERVACIONES: EL CONACYT Y EL GOBIERNO DEL ESTADO DE NAYARIT PARTICIPAN COMO FIDEICOMITENTES EN EL FONDO. LA INFORMACIÓN SE REPORTA EN BASE A LAS CIFRAS QUE REFLEJAN LOS ESTADOS DE CUENTA BANCARIOS DEL FONDO AL CIERRE DEL MES DE DICIEMBRE DE 2011.</t>
  </si>
  <si>
    <t>DESTINO: DURANTE EL PERIODO QUE SE INFORMA HAN APORTADO 913.91 MILLONES DE PESOS Y SE HAN APROBADO 863.79 MILLONES DE PESOS PARA EL DESARROLLO DE PROYECTOS.
CUMPLIMIENTO DE LA MISIÓN:
APOYOS PARA LA INVESTIGACION CIENTIFICA Y TENOLOGICA DEL ESTADO DE NUEVO LEON</t>
  </si>
  <si>
    <t>APORTACIÓN INICIAL:   MONTO: $8,847,952.20   FECHA: 01/03/2002
OBSERVACIONES: EL CONACYT Y EL GOBIERNO DEL ESTADO DE NUEVO LEON PARTICIPAN COMO FIDEICOMITENTES EN EL FONDO.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</si>
  <si>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92.00 MILLONES DE PESOS Y SE HAN APROBADO 76.47 MILLONES DE PESOS PARA EL DESARROLLO DE PROYECTOS.
CUMPLIMIENTO DE LA MISIÓN:
APOYOS PARA INVESTIGACION CIENTIFICA Y TECNOLOGICA DEL ESTADO DE PUEBLA.</t>
  </si>
  <si>
    <t>APORTACIÓN INICIAL:   MONTO: $2,000,000.00   FECHA: 11/01/2002
OBSERVACIONES: EL CONACYT Y EL GOBIERNO DEL ESTADO DE PUEBLA PARTICIPAN COMO FIDEICOMITENTES EN EL FONDO. LA INFORMACIÓN SE REPORTA EN BASE A LAS CIFRAS QUE REFLEJAN LOS ESTADOS DE CUENTA BANCARIOS DEL FONDO AL CIERRE DEL MES DE DICIEMBRE DE 2011.</t>
  </si>
  <si>
    <t>DESTINO: DURANTE EL PERIODO QUE SE INFORMA HAN APORTADO 148.60 MILLONES DE PESOS Y SE HAN APROBADO 133.50 MILLONES DE PESOS PARA EL DESARROLLO DE PROYECTOS.
CUMPLIMIENTO DE LA MISIÓN:
APOYOS A LA INVESTIGACION CIENTIFICA Y TECNOLOGICA DEL ESTADO DE QUERETARO</t>
  </si>
  <si>
    <t>APORTACIÓN INICIAL:   MONTO: $5,000,000.00   FECHA: 16/12/2002
OBSERVACIONES: EL CONACYT Y EL GOBIERNO DEL ESTADO PARTICIPAN COMO FIDECOMITENTES DEL FONDO.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</si>
  <si>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105.46 MILLONES DE PESOS Y SE HAN APROBADO 107.81 MILLONES DE PESOS PARA EL DESARROLLO DE PROYECTOS.
CUMPLIMIENTO DE LA MISIÓN:
APOYOS A LA INVESTIGACION CIENTIFICA Y TECNOLOGICA DEL ESTADO DE QUINTANA ROO.</t>
  </si>
  <si>
    <t>APORTACIÓN INICIAL:   MONTO: $3,000,000.00   FECHA: 14/12/2001
OBSERVACIONES: EL CONACYT Y EL GOBIERNO DEL ESTADO DE QUINTANA ROO PARTICIPAN COMO FIDEICOMITENTES DEL FONDO. LA INFORMACIÓN SE REPORTA EN BASE A LAS CIFRAS QUE REFLEJAN LOS ESTADOS DE CUENTA BANCARIOS DEL FONDO AL CIERRE DEL MES DE DICIEMBRE DE 2011.</t>
  </si>
  <si>
    <t>DESTINO: DURANTE EL PERIODO QUE SE INFORMA HAN APORTADO 86.65 MILLONES DE PESOS Y SE HAN APROBADO 76.83 MILLONES DE PESOS PARA EL DESARROLLO DE PROYECTOS.
CUMPLIMIENTO DE LA MISIÓN:
APOYOS PARA LA INVESTIGACION CIENTIFICA Y TECNOLOGICA DL ESTADO DE SAN LUIS POTOSI</t>
  </si>
  <si>
    <t>APORTACIÓN INICIAL:   MONTO: $6,000,000.00   FECHA: 01/03/2002
OBSERVACIONES: EL CONACYT Y EL GOBIERNO DEL ESTADO DE SAN LUIS POTOSI PARTICIPAN COMO FIDEICOMITENTES DEL FONDO. LA INFORMACIÓN SE REPORTA EN BASE A LAS CIFRAS QUE REFLEJAN LOS ESTADOS DE CUENTA BANCARIOS DEL FONDO AL CIERRE DEL MES DE DICIEMBRE DE 2011.</t>
  </si>
  <si>
    <t>DESTINO: DURANTE EL PERIODO QUE SE INFORMA HAN APORTADO 75.00 MILLONES DE PESOS Y SE HAN APROBADO 66.02 MILLONES DE PESOS PARA EL DESARROLLO DE PROYECTOS.
CUMPLIMIENTO DE LA MISIÓN:
APOYOS PARA LA INVESTIGACION CIENTIFICA Y TECNOLOGICA DEL ESTADO DE SINALOA</t>
  </si>
  <si>
    <t>APORTACIÓN INICIAL:   MONTO: $5,000,000.00   FECHA: 25/02/2004
OBSERVACIONES: EL CONACYT Y EL GOBIERNO DEL ESTADO DE SINALOA PARTICIPAN COMO FIDEICOMITENTES EN EL FONDO.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</si>
  <si>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188.09 MILLONES DE PESOS Y SE HAN APROBADO 168.58 MILLONES DE PESOS PARA EL DESARROLLO DE PROYECTOS.
CUMPLIMIENTO DE LA MISIÓN:
APOYOS PARA LA INVESTIGACION CIENTIFICA Y TECNOLOGICA DEL ESTADO DE SONORA.</t>
  </si>
  <si>
    <t>APORTACIÓN INICIAL:   MONTO: $2,000,000.00   FECHA: 02/04/2002
OBSERVACIONES: EL CONACYT Y EL GOBIERNO DEL ESTADO DE SONORA PARTICIPAN COMO FIDEICOMITENTES EN EL FONDO. LA INFORMACIÓN SE REPORTA EN BASE A LAS CIFRAS QUE REFLEJAN LOS ESTADOS DE CUENTA BANCARIOS DEL FONDO AL CIERRE DEL MES DE DICIEMBRE DE 2011.</t>
  </si>
  <si>
    <t>DESTINO: DURANTE EL PERIODO QUE SE INFORMA HAN APORTADO 197.42 MILLONES DE PESOS Y SE HAN APROBADO 216.71 MILLONES DE PESOS PARA EL DESARROLLO DE PROYECTOS.
CUMPLIMIENTO DE LA MISIÓN:
APOYOS A LA INVESTIGACION CIENTIFICA Y TECNOLOGICA DEL ESTADO DE TABASCO</t>
  </si>
  <si>
    <t>APORTACIÓN INICIAL:   MONTO: $6,600,000.00   FECHA: 27/08/2002
OBSERVACIONES: EL CONACYT Y EL GOBIERNO DEL ESTADO DE TABASCO PARTICIPAN COMO FIDEICOMITENTES EN EL FONDO. LA INFORMACIÓN SE REPORTA EN BASE A LAS CIFRAS QUE REFLEJAN LOS ESTADOS DE CUENTA BANCARIOS DEL FONDO AL CIERRE DEL MES DE DICIEMBRE DE 2011.</t>
  </si>
  <si>
    <t>DESTINO: DURANTE EL PERIODO QUE SE INFORMA HAN APORTADO 236.55 MILLONES DE PESOS Y SE HAN APROBADO 195.58 MILLONES DE PESOS PARA EL DESARROLLO DE PROYECTOS.
CUMPLIMIENTO DE LA MISIÓN:
APOYOS PARA LA INVESTIGACION CIENTIFICA Y TECNOLOGICA DEL ESTADO DE TAMAULIPAS</t>
  </si>
  <si>
    <t>APORTACIÓN INICIAL:   MONTO: $3,500,000.00   FECHA: 19/12/2001
OBSERVACIONES: EL CONACYT Y EL GOBIERNO DEL ESTADO DE TAMAULIPAS PARTICIPAN COMO FIDEICOMITENTES EN EL FONDO. EN EL SALDO INICIAL SE INCLUYE LA CUENTA DE CHEQUES PARA GASTOS OPERATIVOS LA INFORMACIÓN SE REPORTA EN BASE A LAS CIFRAS QUE REFLEJAN LOS ESTADOS DE CUENTA BANCARIOS DEL FONDO AL CIERRE DEL MES DE DICIEMBRE DE 2011.</t>
  </si>
  <si>
    <t>DESTINO: DURANTE EL PERIODO QUE SE INFORMA HAN APORTADO 53.00 MILLONES DE PESOS Y SE HAN APROBADO 57.38 MILLONES DE PESOS PARA EL DESARROLLO DE PROYECTOS.
CUMPLIMIENTO DE LA MISIÓN:
APOYOS PARA LA INVESTIGACION CIENTIFICA Y TECNOLOGICA DEL ESTADO DE TLAXCALA</t>
  </si>
  <si>
    <t>APORTACIÓN INICIAL:   MONTO: $2,000,000.00   FECHA: 11/01/2002
OBSERVACIONES: EL CONACYT Y EL GOBIERNO DEL ESTADO DE TLAXCALA PARTICIPAN COMO FIDEICOMITENTES EN EL FONDO. LA INFORMACIÓN SE REPORTA EN BASE A LAS CIFRAS QUE REFLEJAN LOS ESTADOS DE CUENTA BANCARIOS DEL FONDO AL CIERRE DEL MES DE DICIEMBRE DE 2011.</t>
  </si>
  <si>
    <t>DESTINO: DURANTE EL PERIODO QUE SE INFORMA HAN APORTADO 437.75 MILLONES DE PESOS Y SE HAN APROBADO 355.18 MILLONES DE PESOS PARA EL DESARROLLO DE PROYECTOS.
CUMPLIMIENTO DE LA MISIÓN:
APOYOS PARA LA INVESTIGACION CIENTIFICA Y TECNOLOGICA DEL ESTADO DE YUCATAN</t>
  </si>
  <si>
    <t>APORTACIÓN INICIAL:   MONTO: $3,000,000.00   FECHA: 24/10/2002
OBSERVACIONES: EL CONACYT Y EL GOBIERNO DEL ESTADO DE YUCATAN PARTICIPAN COMO FIDEICOMITENTES EN EL FONDO. LA INFORMACIÓN SE REPORTA EN BASE A LAS CIFRAS QUE REFLEJAN LOS ESTADOS DE CUENTA BANCARIOS DEL FONDO AL CIERRE DEL MES DE DICIEMBRE DE 2011.</t>
  </si>
  <si>
    <t>DESTINO: DURANTE EL PERIODO QUE SE INFORMA HAN APORTADO $15,100,000.00 Y SE HAN APROBADO 12,820,898.31 PARA EL DESARROLLO DE PROYECTOS, CIFRAS A DICIEMBRE DE 2011
CUMPLIMIENTO DE LA MISIÓN:
APOYOS PARA LA INVESTIGACION CIENTIFICA Y TECNOLOGICA DEL ESTADO DE ZACATECAS</t>
  </si>
  <si>
    <t>APORTACIÓN INICIAL:   MONTO: $3,000,000.00   FECHA: 02/04/2002
OBSERVACIONES: EL CONACYT Y EL GOBIERNO DEL ESTADO DE ZACATECAS PARTICIPAN COMO FIDEICOMITENTES EN EL FONDO. LA INFORMACIÓN SE REPORTA EN BASE A LAS CIFRAS QUE REFLEJAN LOS ESTADOS FINANCIEROS DEL FONDO AL CIERRE DEL MES DE DICIEMBRE 2011 LOS CUALES FUERON PROPORCIONADOS POR LA SECRETARÍA ADMINISTRATIVA DEL FONDO.</t>
  </si>
  <si>
    <t>DESTINO: DURANTE EL PERIODO QUE SE INFORMA HAN APORTADO 32.00 MILLONES DE PESOS Y SE HAN APROBADO 35.38 MILLONES DE PESOS PARA EL DESARROLLO DE PROYECTOS.
CUMPLIMIENTO DE LA MISIÓN:
APOYOS PARA LA INVESTIGACION CIENTIFICA Y TECNOLOGICA DEL MUNICIPIO DE CIUDAD JUAREZ</t>
  </si>
  <si>
    <t>APORTACIÓN INICIAL:   MONTO: $5,000,000.00   FECHA: 25/07/2003
OBSERVACIONES: EL CONACYT Y EL GOBIERNO MUNICIPAL DE CIUDAD JUAREZ PARTICIPAN COMO FIDEICOMITENTES EN EL FONDO. LA INFORMACIÓN SE REPORTA EN BASE A LAS CIFRAS QUE REFLEJAN LOS ESTADOS DE CUENTA BANCARIOS DEL FONDO AL CIERRE DEL MES DE DICIEMBRE DE 2011.</t>
  </si>
  <si>
    <t>DESTINO: CONTRIBUCION PARA LA OPERACION DE NUEVOS DESARROLLOS DEL GTC, CORRESPONDIENTES AL 5% DE SU PARTICIPACION, LA CANTIDAD ANUAL DE 150,000 EUROS (AL TIPO DE CAMBIO 18.19), ARROJANDO LA CANTIDAD DE $2,728,500.00. DICHA APORTACION SE EFECTUO EL MES DE DICIEMBRE 2011
CUMPLIMIENTO DE LA MISIÓN:
APORTACIONES AL GRAN TELESCOPIO DE CANARIAS, ESPAÑA PARA LA UTILIZACION FUTURA DEL "GTC", ASI COMO LA PARTICIPACION EN SU PUESTA EN MARCHA Y OPERACION</t>
  </si>
  <si>
    <t>APORTACIÓN INICIAL:   MONTO: $110,000.00   FECHA: 01/04/1991
OBSERVACIONES: LAS CIFRAS QUE SE PRESENTAN SON PRELIMINARES BASADAS EN LAS CIFRAS DEL ESTADO DE CUENTA DEL BANCO DEL BAJÍO, DEL PERIODO OCTUBRE-DICIEMBRE DEL 2011, YA QUE POR LA PROBLEMÁTICA QUE SE TIENE EN EL VELATORIO DE DOCTORES, EL FIDEICOMISO ESTÁ IMPOSIBILITADO PARA CERRAR LA CONTABILIDAD DESDE EL MES DE SEPTIEMBRE A LA FECHA.</t>
  </si>
  <si>
    <t>DESTINO: SE HAN ADMINISTRADO LOS RECURSOS QUE SE GENERARON POR EL APROVECHAMIENTO DE LAS INSTALACIONES DEPORTIVAS DEL IMSS.
CUMPLIMIENTO DE LA MISIÓN:
LOS EGRESOS DEL CUARTO TRIMESTRE ESTÁN INTEGRADOS POR: GASTOS DEL PERIODO, DEUDORES DIVERSOS, PAGO DE IMPUESTOS, ACTIVO FIJO, ACREEDORES DIVERSOS Y DEPRECIACIÓN DEL PERIODO A INFORMAR.</t>
  </si>
  <si>
    <t>DESTINO: APOYO DE RECURSOS EN EFECTIVO PARA GASTOS DE ALIMENTACIÓN, VESTIDO Y EDUCACIÓN A LA NIÑA DEL MILENIO.
CUMPLIMIENTO DE LA MISIÓN:
LOS EGRESOS CORRESPONDEN AL APOYO DE RECURSOS EN EFECTIVO PARA GASTOS DE ALIMENTACIÓN, VESTIDO Y EDUCACIÓN A LA NIÑA DEL MILENIO, ASÍ COMO ISR Y GASTOS DE ADMINISTRACION. (INFORMACIÓN PRELIMINAR)</t>
  </si>
  <si>
    <t>DESTINO: DURANTE EL PRIMER TRIMESTRE DEL 2011 SE CONCLUYÓ EL XXVII PERIODO ORDINARIO CON LA APLICACIÓN DE EXAMENES NACIONALES EN 24 ENTIDADES FEDERATIVAS, A TRAVÉS DE 107 CENTROS DE APLICACIÓN. EN EL MES DE FEBRERO, EN CUMPLIMIENTO A LA PLANEACIÓN Y METAS PARA EL AÑO 2011, DIERON INICIO LOS CURSOS CORRESPONDIENTES AL XXVIII PERIODO ORDINARIO EN LAS ENTIDADES FEDERATIVAS INTERESADAS.
CUMPLIMIENTO DE LA MISIÓN:
ADMINISTRACIÓN DEL PROGRAMA (NÓMINA, SERVICIOS BÁSICOS, GASTOS ADMINISTRATIVOS), OPERACIÓN DEL PROGRAMA (DIFUSIÓN DEL PROGRAMA, INSCRIPCIONES, PROCESO DE EVALUACIÓN, ASESORES Y EXAMINADORES ORALES (SELECCIÓN, CAPACITACIÓN Y ACTUALIZACIÓN), PROYECTOS ESPECIALES (MODELO DE TELEASESORIA PARA DOCENTES)</t>
  </si>
  <si>
    <t>APORTACIÓN INICIAL:   MONTO: $2,490,598.31   FECHA: 29/11/2000
OBSERVACIONES: SE PRESENTA LA INFORMACIÓN FINANCIERA REPORTADA POR EL ACTO JURÍDICO AL 30 DE JUNIO DE 2011 PARA FINES DE TRANSPARENCIA, YA QUE NO REPORTO EL IV TRIMESTRE DE 2011</t>
  </si>
  <si>
    <t>NO INFORMADO 
ENERO - DICIEMBRE 2011</t>
  </si>
  <si>
    <t>REPORTADO
ENERO - DICIEMBRE 2011</t>
  </si>
  <si>
    <t>Cuarto Trimestre de 2011</t>
  </si>
  <si>
    <t>CON REGISTRO VIGENTE AL 31 DE DICIEMBRE DE 2011</t>
  </si>
  <si>
    <t>DESTINO: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2010, UN PATRIMONIO DE $2,516,225.48
CUMPLIMIENTO DE LA MISIÓN: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t>
  </si>
  <si>
    <t>DESTINO: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
CUMPLIMIENTO DE LA MISIÓN:
FINANCIAR Y COMPLEMENTAR EL FINANCIAMIENTO DE PROYECTOS ESPECÍFICOS DE INVESTIGACIÓN , LA CREACIÓN Y MANTENIMIENTO DE INSTALACIONES DE INVESTIGACIÓN, SU EQUIPAMIENTO, EL SUMINISTRO DE MATERIALES, EL OTORGAMIENTO DE BECAS, FORMACIÓN DE RECURSOS HUMANOS ESPECIALIZADOS Y EL OTORGAMIENTO DE INCENTIVOS AL PERSONAL.</t>
  </si>
  <si>
    <t>DESTINO: LOS EGRESOS AL CUARTO TRIMESTRE CORRESPONDEN A APOYOS DE PROYECTOS DE INVERSIÓN CON CARGO A LA SUBCUENTA "A", PROYECTOS CON CARGO A LA SUBCUENTA "B", PAGO POR HONORARIOS FIDUCIARIOS Y COMISIONES BANCARIAS.
CUMPLIMIENTO DE LA MISIÓN:
AL CUARTO TRIMESTRE SE AUTORIZARON RECURSOS DE LA SUBCUENTA "A" PARA 98 PROYECTOS DE INFRAESTRUCTURA BÁSICA Y UN PROGRAMA DE ADQUISICIONES, PARA 86 MUNICIPIOS DE 16 ENTIDADES FEDERATIVAS. PARA LA SUBCUENTA "B" SE AUTORIZARON RECURSOS CON CARGO AL FAIS PARA 248 MUNICIPIOS DE 23 ENTIDADES FEDERATIVAS.</t>
  </si>
  <si>
    <t xml:space="preserve">APORTACIÓN INICIAL:   MONTO: $30,700,000.00   FECHA: 15/05/1991
OBSERVACIONES: </t>
  </si>
  <si>
    <t>DESTINO: LOS RECURSOS EROGADOS AL CUARTO TRIMESTRE SE DESTINARON AL APOYO DE OBRAS DE PAVIMENTACIÓN Y PAGO DE HONORARIOS FIDUCIARIOS.
CUMPLIMIENTO DE LA MISIÓN:
AL CUARTO TRIMESTRE SE PAGARON 729 MILLONES DE PESOS PARA LA EJECUCIÓN DE OBRAS DE PAVIMENTACIÓN EN 234 MUNICIPIOS DE 25 ENTIDADES FEDERATIVAS.</t>
  </si>
  <si>
    <t>ANEXO XVII</t>
  </si>
  <si>
    <t>DESTINO: OBRAS Y ACCIONES DE RECONSTRUC Y REPARACIÓN DE INFRAESTRUC PÚB EN VARIOS SECTORES Y  ENT FED; POR EL MOV DE LADERAS EN OAX Y VER, POR  LOS INCEND FORESTALES EN COAH Y EL HURACÁN JOVA EN COLIMA. PARA LA ATENCIÓN DE SITUACIONES DE EMERG Y DESASTRE A TRAVÉS DEL FONDO REV; LA ADQ DE EQUIPO ESPEC; Y LA CONTRATACIÓN DE ESQ DE TRANSFERENCIA DE RIESGOS CATASTRÓFICOS PARA PROTEC DEL PATRIMONIO DEL FID FONDEN. INCLUYE 4.3 MILLONES DE PESOS (MP) POR CONCEPTO DE HONORARIOS FIDUCIARIOS.
CUMPLIMIENTO DE LA MISIÓN:
RECONSTRUC Y REPAR DE INFRAEST CARRETERA, HIDRÁULICA, URB, EDUC, DEPORT, DE SALUD, VIVIENDA, MEDIO AMB, FORESTAL, NAVAL Y PESQ DAÑADA PRINC, POR LAS LLUVIAS SEV E INUNDAC QUE SE PRESENT EN 2010 Y 2011, LOS MOV DE LADERAS, LOS INCEND FOREST Y POR EL HURACÁN JOVA; LA AT’N DE SITUAC DE EMERG Y DESASTRE A TRAV DEL FON REV; LA ADQ DE EQUIPO ESPEC; EL DISEÑO DE ESTRAT DE GESTIÓN INTEG DE RIESGOS, Y LA CONTRATACIÓN DE ESQ DE TRANSF DE RIESGOS CATASTRÓF PARA PROTEC DEL PATRIM DEL FID FONDEN.</t>
  </si>
  <si>
    <t>APORTACIÓN INICIAL:   MONTO: $2,031,169,428.84   FECHA: 30/06/1999
OBSERVACIONES: LA DISPONIBILIDAD AL 31 DE DICIEMBRE DE 2011 INCLUYE RECURSOS COMPROMETIDOS POR 14,666.0 MP, ASÍ COMO 24,028.4 MP DE RECURSOS SUSCEPTIBLES DE COMPROMETER. EN 2011 LAS PARTIDAS CORRESPONDIENTES A DEUDORES DIVERSOS (ANTICIPOS) Y ACREEDORES DIVERSOS (NO IDENTIFICADOS Y COPARTICIPACIONES ESTATALES), SE INCLUYEN EN EL FLUJO DE EFECTIVO CUYO SALDO ES COINCIDENTE CON LA SUMA DE LOS RUBROS DE BANCOS E INVERSIONES, PARTIDAS QUE SE ELIMINAN EN EL RESUMEN PARA EFECTOS DE DETERMINACIÓN DE LA DISPONIBILIDAD DEL FIDEICOMISO.</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</si>
</sst>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8"/>
      <name val="Presidencia Base"/>
      <family val="3"/>
    </font>
    <font>
      <sz val="10"/>
      <color indexed="9"/>
      <name val="Presidencia Base"/>
      <family val="3"/>
    </font>
    <font>
      <b/>
      <sz val="10"/>
      <color indexed="23"/>
      <name val="Presidencia Base"/>
      <family val="3"/>
    </font>
    <font>
      <b/>
      <sz val="10"/>
      <name val="Presidencia Base"/>
      <family val="3"/>
    </font>
    <font>
      <b/>
      <sz val="8"/>
      <name val="Presidencia Base"/>
      <family val="3"/>
    </font>
    <font>
      <sz val="9"/>
      <name val="Presidencia Base"/>
      <family val="3"/>
    </font>
    <font>
      <b/>
      <sz val="9"/>
      <name val="Presidencia Base"/>
      <family val="3"/>
    </font>
    <font>
      <b/>
      <sz val="12"/>
      <name val="Presidencia Base"/>
      <family val="3"/>
    </font>
    <font>
      <sz val="8"/>
      <color indexed="9"/>
      <name val="Presidencia Base"/>
      <family val="3"/>
    </font>
    <font>
      <sz val="8"/>
      <color indexed="8"/>
      <name val="Presidencia Base"/>
      <family val="3"/>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3"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166" fontId="7" fillId="0" borderId="0" xfId="0" applyNumberFormat="1" applyFont="1" applyFill="1" applyBorder="1" applyAlignment="1">
      <alignment horizontal="center" vertical="top"/>
    </xf>
    <xf numFmtId="4" fontId="3" fillId="0" borderId="0" xfId="0" applyNumberFormat="1" applyFont="1" applyFill="1" applyBorder="1" applyAlignment="1">
      <alignment vertical="top" wrapText="1"/>
    </xf>
    <xf numFmtId="4" fontId="3" fillId="0" borderId="0" xfId="0" applyNumberFormat="1" applyFont="1" applyFill="1" applyBorder="1" applyAlignment="1">
      <alignment vertical="top"/>
    </xf>
    <xf numFmtId="0" fontId="7" fillId="5" borderId="9"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4" fontId="7" fillId="5"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3"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4" fontId="8" fillId="2" borderId="2" xfId="0" applyNumberFormat="1" applyFont="1" applyFill="1" applyBorder="1" applyAlignment="1">
      <alignment horizontal="left" vertical="center" wrapText="1"/>
    </xf>
    <xf numFmtId="4" fontId="8" fillId="2" borderId="2" xfId="0" applyNumberFormat="1" applyFont="1" applyFill="1" applyBorder="1" applyAlignment="1">
      <alignment horizontal="right" vertical="center" wrapText="1"/>
    </xf>
    <xf numFmtId="0" fontId="8" fillId="2" borderId="7" xfId="0" applyNumberFormat="1" applyFont="1" applyFill="1" applyBorder="1" applyAlignment="1">
      <alignment horizontal="left" vertical="center" wrapText="1"/>
    </xf>
    <xf numFmtId="1" fontId="8"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3" borderId="3" xfId="0" applyFont="1" applyFill="1" applyBorder="1" applyAlignment="1">
      <alignment horizontal="right" vertical="center" wrapText="1"/>
    </xf>
    <xf numFmtId="0" fontId="9"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4" fontId="8" fillId="3" borderId="2" xfId="0" applyNumberFormat="1" applyFont="1" applyFill="1" applyBorder="1" applyAlignment="1">
      <alignment horizontal="left" vertical="center" wrapText="1"/>
    </xf>
    <xf numFmtId="4" fontId="8" fillId="3" borderId="2" xfId="0" applyNumberFormat="1" applyFont="1" applyFill="1" applyBorder="1" applyAlignment="1">
      <alignment horizontal="right" vertical="center" wrapText="1"/>
    </xf>
    <xf numFmtId="0" fontId="8" fillId="3" borderId="7" xfId="0" applyNumberFormat="1" applyFont="1" applyFill="1" applyBorder="1" applyAlignment="1">
      <alignment horizontal="left" vertical="center" wrapText="1"/>
    </xf>
    <xf numFmtId="1" fontId="8" fillId="3" borderId="2" xfId="0" applyNumberFormat="1" applyFont="1" applyFill="1" applyBorder="1" applyAlignment="1">
      <alignment vertical="center" wrapText="1"/>
    </xf>
    <xf numFmtId="0" fontId="8" fillId="3" borderId="0" xfId="0" applyFont="1" applyFill="1" applyBorder="1" applyAlignment="1">
      <alignment vertical="center"/>
    </xf>
    <xf numFmtId="0" fontId="8" fillId="4" borderId="3"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 fontId="8" fillId="4" borderId="2" xfId="0" applyNumberFormat="1" applyFont="1" applyFill="1" applyBorder="1" applyAlignment="1">
      <alignment horizontal="left" vertical="center" wrapText="1"/>
    </xf>
    <xf numFmtId="4" fontId="8" fillId="4" borderId="2"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8" fillId="6" borderId="12" xfId="0" applyFont="1" applyFill="1" applyBorder="1" applyAlignment="1">
      <alignment horizontal="left" vertical="center" wrapText="1"/>
    </xf>
    <xf numFmtId="0" fontId="9" fillId="6" borderId="13" xfId="0" applyFont="1" applyFill="1" applyBorder="1" applyAlignment="1">
      <alignment horizontal="center" vertical="center" wrapText="1"/>
    </xf>
    <xf numFmtId="0" fontId="8" fillId="6" borderId="13" xfId="0" applyFont="1" applyFill="1" applyBorder="1" applyAlignment="1">
      <alignment horizontal="left" vertical="center" wrapText="1"/>
    </xf>
    <xf numFmtId="1" fontId="8" fillId="6" borderId="13" xfId="0" applyNumberFormat="1" applyFont="1" applyFill="1" applyBorder="1" applyAlignment="1">
      <alignment horizontal="left" vertical="center" wrapText="1"/>
    </xf>
    <xf numFmtId="4" fontId="8" fillId="6" borderId="13" xfId="0" applyNumberFormat="1" applyFont="1" applyFill="1" applyBorder="1" applyAlignment="1">
      <alignment horizontal="left" vertical="center" wrapText="1"/>
    </xf>
    <xf numFmtId="0" fontId="8" fillId="6" borderId="14" xfId="0" applyNumberFormat="1" applyFont="1" applyFill="1" applyBorder="1" applyAlignment="1">
      <alignment horizontal="left" vertical="center" wrapText="1"/>
    </xf>
    <xf numFmtId="0" fontId="8" fillId="6" borderId="0" xfId="0" applyFont="1" applyFill="1" applyBorder="1" applyAlignment="1">
      <alignment horizontal="left" vertical="center"/>
    </xf>
    <xf numFmtId="0" fontId="3" fillId="0" borderId="3" xfId="0" applyFont="1" applyFill="1" applyBorder="1" applyAlignment="1">
      <alignment horizontal="right" vertical="top" wrapText="1"/>
    </xf>
    <xf numFmtId="0" fontId="11" fillId="0" borderId="1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1" xfId="0" applyFont="1" applyFill="1" applyBorder="1" applyAlignment="1">
      <alignment vertical="top" wrapText="1"/>
    </xf>
    <xf numFmtId="0" fontId="3" fillId="0" borderId="17" xfId="0" applyFont="1" applyFill="1" applyBorder="1" applyAlignment="1">
      <alignment horizontal="left" vertical="top" wrapText="1"/>
    </xf>
    <xf numFmtId="165" fontId="3" fillId="0" borderId="17" xfId="0" applyNumberFormat="1" applyFont="1" applyFill="1" applyBorder="1" applyAlignment="1">
      <alignment horizontal="right" vertical="top" wrapText="1"/>
    </xf>
    <xf numFmtId="4" fontId="12" fillId="0" borderId="1" xfId="0" applyNumberFormat="1"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0" xfId="0" applyFont="1" applyFill="1" applyBorder="1" applyAlignment="1">
      <alignment vertical="top" wrapText="1"/>
    </xf>
    <xf numFmtId="0" fontId="3" fillId="0" borderId="6" xfId="0" applyFont="1" applyFill="1" applyBorder="1" applyAlignment="1">
      <alignment horizontal="right" vertical="top" wrapText="1"/>
    </xf>
    <xf numFmtId="0" fontId="8" fillId="3" borderId="15" xfId="0" applyFont="1" applyFill="1" applyBorder="1" applyAlignment="1">
      <alignment horizontal="right" vertical="center" wrapText="1"/>
    </xf>
    <xf numFmtId="0" fontId="9"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0" fontId="8" fillId="3" borderId="16" xfId="0" applyNumberFormat="1" applyFont="1" applyFill="1" applyBorder="1" applyAlignment="1">
      <alignment horizontal="left" vertical="center" wrapText="1"/>
    </xf>
    <xf numFmtId="1" fontId="8" fillId="3" borderId="8" xfId="0" applyNumberFormat="1" applyFont="1" applyFill="1" applyBorder="1" applyAlignment="1">
      <alignment vertical="center" wrapText="1"/>
    </xf>
    <xf numFmtId="0" fontId="8" fillId="6" borderId="19" xfId="0" applyFont="1" applyFill="1" applyBorder="1" applyAlignment="1">
      <alignment horizontal="left" vertical="center" wrapText="1"/>
    </xf>
    <xf numFmtId="0" fontId="9" fillId="6" borderId="0" xfId="0" applyFont="1" applyFill="1" applyBorder="1" applyAlignment="1">
      <alignment horizontal="center" vertical="center" wrapText="1"/>
    </xf>
    <xf numFmtId="0" fontId="8" fillId="6" borderId="0" xfId="0" applyFont="1" applyFill="1" applyBorder="1" applyAlignment="1">
      <alignment horizontal="left" vertical="center" wrapText="1"/>
    </xf>
    <xf numFmtId="1" fontId="8" fillId="6" borderId="0" xfId="0" applyNumberFormat="1" applyFont="1" applyFill="1" applyBorder="1" applyAlignment="1">
      <alignment horizontal="left" vertical="center" wrapText="1"/>
    </xf>
    <xf numFmtId="4" fontId="8" fillId="6" borderId="0" xfId="0" applyNumberFormat="1" applyFont="1" applyFill="1" applyBorder="1" applyAlignment="1">
      <alignment horizontal="left" vertical="center" wrapText="1"/>
    </xf>
    <xf numFmtId="0" fontId="8" fillId="6" borderId="20" xfId="0" applyNumberFormat="1" applyFont="1" applyFill="1" applyBorder="1" applyAlignment="1">
      <alignment horizontal="left" vertical="center" wrapText="1"/>
    </xf>
    <xf numFmtId="0" fontId="8" fillId="4" borderId="15"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8" fillId="4" borderId="8" xfId="0" applyFont="1" applyFill="1" applyBorder="1" applyAlignment="1">
      <alignment horizontal="left" vertical="center" wrapText="1"/>
    </xf>
    <xf numFmtId="1" fontId="8" fillId="4" borderId="8" xfId="0" applyNumberFormat="1" applyFont="1" applyFill="1" applyBorder="1" applyAlignment="1">
      <alignment horizontal="left" vertical="center" wrapText="1"/>
    </xf>
    <xf numFmtId="4" fontId="8" fillId="4" borderId="8" xfId="0" applyNumberFormat="1" applyFont="1" applyFill="1" applyBorder="1" applyAlignment="1">
      <alignment horizontal="left" vertical="center" wrapText="1"/>
    </xf>
    <xf numFmtId="0" fontId="8" fillId="4" borderId="16" xfId="0" applyNumberFormat="1" applyFont="1" applyFill="1" applyBorder="1" applyAlignment="1">
      <alignment horizontal="left" vertical="center" wrapText="1"/>
    </xf>
    <xf numFmtId="4" fontId="3" fillId="0" borderId="0" xfId="0" applyNumberFormat="1" applyFont="1" applyAlignment="1">
      <alignment wrapText="1"/>
    </xf>
    <xf numFmtId="0" fontId="3" fillId="0" borderId="0" xfId="0" applyFont="1" applyFill="1" applyBorder="1" applyAlignment="1">
      <alignment horizontal="center" vertical="top"/>
    </xf>
    <xf numFmtId="1" fontId="8" fillId="2"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3" fontId="3" fillId="0" borderId="1" xfId="0" applyNumberFormat="1" applyFont="1" applyFill="1" applyBorder="1" applyAlignment="1">
      <alignment horizontal="center" vertical="top" wrapText="1"/>
    </xf>
    <xf numFmtId="1" fontId="8" fillId="3" borderId="8" xfId="0" applyNumberFormat="1" applyFont="1" applyFill="1" applyBorder="1" applyAlignment="1">
      <alignment horizontal="center" vertical="center" wrapText="1"/>
    </xf>
    <xf numFmtId="1" fontId="8" fillId="6" borderId="0" xfId="0" applyNumberFormat="1" applyFont="1" applyFill="1" applyBorder="1" applyAlignment="1">
      <alignment horizontal="center" vertical="center" wrapText="1"/>
    </xf>
    <xf numFmtId="1" fontId="8" fillId="4" borderId="8" xfId="0" applyNumberFormat="1" applyFont="1" applyFill="1" applyBorder="1" applyAlignment="1">
      <alignment horizontal="center" vertical="center" wrapText="1"/>
    </xf>
    <xf numFmtId="0" fontId="3" fillId="0" borderId="0" xfId="0" applyFont="1" applyAlignment="1">
      <alignment horizontal="center" wrapText="1"/>
    </xf>
    <xf numFmtId="0" fontId="9" fillId="2" borderId="2" xfId="0" applyFont="1" applyFill="1" applyBorder="1" applyAlignment="1">
      <alignment horizontal="center" vertical="center" wrapText="1"/>
    </xf>
    <xf numFmtId="0" fontId="9" fillId="4" borderId="22" xfId="0" applyFont="1" applyFill="1" applyBorder="1" applyAlignment="1">
      <alignment horizontal="left" vertical="center" wrapText="1" indent="4"/>
    </xf>
    <xf numFmtId="0" fontId="9" fillId="4" borderId="2" xfId="0" applyFont="1" applyFill="1" applyBorder="1" applyAlignment="1">
      <alignment horizontal="left" vertical="center" wrapText="1" indent="4"/>
    </xf>
    <xf numFmtId="0" fontId="9" fillId="3" borderId="2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6" borderId="21" xfId="0" applyFont="1" applyFill="1" applyBorder="1" applyAlignment="1">
      <alignment horizontal="left" vertical="center" wrapText="1" indent="5"/>
    </xf>
    <xf numFmtId="0" fontId="9" fillId="6" borderId="13" xfId="0" applyFont="1" applyFill="1" applyBorder="1" applyAlignment="1">
      <alignment horizontal="left" vertical="center" wrapText="1" indent="5"/>
    </xf>
    <xf numFmtId="0" fontId="9" fillId="6" borderId="24" xfId="0" applyFont="1" applyFill="1" applyBorder="1" applyAlignment="1">
      <alignment horizontal="left" vertical="center" wrapText="1" indent="5"/>
    </xf>
    <xf numFmtId="0" fontId="9" fillId="6" borderId="0" xfId="0" applyFont="1" applyFill="1" applyBorder="1" applyAlignment="1">
      <alignment horizontal="left" vertical="center" wrapText="1" indent="5"/>
    </xf>
    <xf numFmtId="0" fontId="9" fillId="4" borderId="23" xfId="0" applyFont="1" applyFill="1" applyBorder="1" applyAlignment="1">
      <alignment horizontal="left" vertical="center" wrapText="1" indent="4"/>
    </xf>
    <xf numFmtId="0" fontId="9" fillId="4" borderId="8" xfId="0" applyFont="1" applyFill="1" applyBorder="1" applyAlignment="1">
      <alignment horizontal="left" vertical="center" wrapText="1" indent="4"/>
    </xf>
    <xf numFmtId="0" fontId="9" fillId="2" borderId="2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5" fillId="0" borderId="0" xfId="0" applyFont="1" applyBorder="1" applyAlignment="1">
      <alignment horizontal="left" vertical="center" wrapText="1" indent="3"/>
    </xf>
    <xf numFmtId="0" fontId="4" fillId="7" borderId="0"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vertical="top" wrapText="1"/>
    </xf>
    <xf numFmtId="0" fontId="9" fillId="3" borderId="2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6" borderId="22" xfId="0" applyFont="1" applyFill="1" applyBorder="1" applyAlignment="1">
      <alignment horizontal="left" vertical="center" wrapText="1" indent="5"/>
    </xf>
    <xf numFmtId="0" fontId="9"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9525</xdr:colOff>
      <xdr:row>5</xdr:row>
      <xdr:rowOff>299357</xdr:rowOff>
    </xdr:from>
    <xdr:to>
      <xdr:col>21</xdr:col>
      <xdr:colOff>4572001</xdr:colOff>
      <xdr:row>5</xdr:row>
      <xdr:rowOff>323850</xdr:rowOff>
    </xdr:to>
    <xdr:sp macro="" textlink="">
      <xdr:nvSpPr>
        <xdr:cNvPr id="9220" name="Line 4"/>
        <xdr:cNvSpPr>
          <a:spLocks noChangeShapeType="1"/>
        </xdr:cNvSpPr>
      </xdr:nvSpPr>
      <xdr:spPr bwMode="auto">
        <a:xfrm flipV="1">
          <a:off x="24502382" y="1224643"/>
          <a:ext cx="4562476" cy="24493"/>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AB485"/>
  <sheetViews>
    <sheetView showGridLines="0" tabSelected="1" view="pageBreakPreview" zoomScale="70" zoomScaleNormal="50" zoomScaleSheetLayoutView="70" workbookViewId="0">
      <pane ySplit="6" topLeftCell="A7" activePane="bottomLeft" state="frozen"/>
      <selection sqref="A1:E1"/>
      <selection pane="bottomLeft" activeCell="A7" sqref="A7"/>
    </sheetView>
  </sheetViews>
  <sheetFormatPr baseColWidth="10" defaultRowHeight="13.5" customHeight="1" outlineLevelRow="3"/>
  <cols>
    <col min="1" max="1" width="2.85546875" style="1" customWidth="1"/>
    <col min="2" max="2" width="17.28515625" style="2" customWidth="1"/>
    <col min="3" max="3" width="6.5703125" style="2" customWidth="1"/>
    <col min="4" max="4" width="9.140625" style="2" customWidth="1"/>
    <col min="5" max="5" width="8.42578125" style="1" customWidth="1"/>
    <col min="6" max="6" width="11.85546875" style="1" hidden="1" customWidth="1"/>
    <col min="7" max="7" width="18.5703125" style="2" customWidth="1"/>
    <col min="8" max="8" width="17.85546875" style="2" customWidth="1"/>
    <col min="9" max="9" width="17.85546875" style="90" customWidth="1"/>
    <col min="10" max="10" width="40.7109375" style="2" customWidth="1"/>
    <col min="11" max="11" width="48.7109375" style="2" customWidth="1"/>
    <col min="12" max="12" width="19" style="2" customWidth="1"/>
    <col min="13" max="13" width="15.42578125" style="2" customWidth="1"/>
    <col min="14" max="14" width="15.85546875" style="2" customWidth="1"/>
    <col min="15" max="15" width="15.85546875" style="80" hidden="1" customWidth="1"/>
    <col min="16" max="16" width="18" style="3" customWidth="1"/>
    <col min="17" max="17" width="16.5703125" style="3" customWidth="1"/>
    <col min="18" max="18" width="17.42578125" style="3" customWidth="1"/>
    <col min="19" max="19" width="77" style="2" customWidth="1"/>
    <col min="20" max="20" width="18.42578125" style="3" customWidth="1"/>
    <col min="21" max="21" width="17.140625" style="2" customWidth="1"/>
    <col min="22" max="22" width="69" style="2" customWidth="1"/>
    <col min="23" max="23" width="7.28515625" style="1" customWidth="1"/>
    <col min="24" max="24" width="6.140625" style="4" customWidth="1"/>
    <col min="25" max="25" width="11.85546875" style="4" customWidth="1"/>
    <col min="26" max="51" width="54.5703125" style="4" customWidth="1"/>
    <col min="52" max="16384" width="11.42578125" style="4"/>
  </cols>
  <sheetData>
    <row r="1" spans="1:25" ht="22.5" customHeight="1">
      <c r="B1" s="105" t="s">
        <v>425</v>
      </c>
      <c r="C1" s="105"/>
      <c r="D1" s="105"/>
      <c r="E1" s="105"/>
      <c r="F1" s="105"/>
      <c r="G1" s="105"/>
      <c r="H1" s="105"/>
      <c r="I1" s="105"/>
      <c r="J1" s="105"/>
      <c r="K1" s="105"/>
      <c r="M1" s="104" t="s">
        <v>2035</v>
      </c>
      <c r="N1" s="104"/>
      <c r="O1" s="104"/>
      <c r="P1" s="104"/>
    </row>
    <row r="2" spans="1:25" s="6" customFormat="1" ht="12.75" customHeight="1">
      <c r="A2" s="106" t="s">
        <v>2042</v>
      </c>
      <c r="B2" s="106"/>
      <c r="C2" s="106"/>
      <c r="D2" s="106"/>
      <c r="E2" s="106"/>
      <c r="F2" s="106"/>
      <c r="G2" s="106"/>
      <c r="H2" s="106"/>
      <c r="I2" s="106"/>
      <c r="J2" s="106"/>
      <c r="K2" s="106"/>
      <c r="L2" s="106"/>
      <c r="M2" s="106"/>
      <c r="N2" s="106"/>
      <c r="O2" s="106"/>
      <c r="P2" s="106"/>
      <c r="Q2" s="106"/>
      <c r="R2" s="106"/>
      <c r="S2" s="106"/>
      <c r="T2" s="106"/>
      <c r="U2" s="106"/>
      <c r="V2" s="106"/>
      <c r="W2" s="5"/>
    </row>
    <row r="3" spans="1:25" s="6" customFormat="1" ht="12.75" customHeight="1">
      <c r="A3" s="106" t="s">
        <v>204</v>
      </c>
      <c r="B3" s="106"/>
      <c r="C3" s="106"/>
      <c r="D3" s="106"/>
      <c r="E3" s="106"/>
      <c r="F3" s="106"/>
      <c r="G3" s="106"/>
      <c r="H3" s="106"/>
      <c r="I3" s="106"/>
      <c r="J3" s="106"/>
      <c r="K3" s="106"/>
      <c r="L3" s="106"/>
      <c r="M3" s="106"/>
      <c r="N3" s="106"/>
      <c r="O3" s="106"/>
      <c r="P3" s="106"/>
      <c r="Q3" s="106"/>
      <c r="R3" s="106"/>
      <c r="S3" s="106"/>
      <c r="T3" s="106"/>
      <c r="U3" s="106"/>
      <c r="V3" s="106"/>
    </row>
    <row r="4" spans="1:25" s="7" customFormat="1" ht="12.75" customHeight="1">
      <c r="A4" s="107" t="s">
        <v>2036</v>
      </c>
      <c r="B4" s="107"/>
      <c r="C4" s="107"/>
      <c r="D4" s="107"/>
      <c r="E4" s="107"/>
      <c r="F4" s="107"/>
      <c r="G4" s="107"/>
      <c r="H4" s="107"/>
      <c r="I4" s="107"/>
      <c r="J4" s="107"/>
      <c r="K4" s="107"/>
      <c r="L4" s="107"/>
      <c r="M4" s="107"/>
      <c r="N4" s="107"/>
      <c r="O4" s="107"/>
      <c r="P4" s="107"/>
      <c r="Q4" s="107"/>
      <c r="R4" s="107"/>
      <c r="S4" s="107"/>
      <c r="T4" s="107"/>
      <c r="U4" s="107"/>
      <c r="V4" s="107"/>
    </row>
    <row r="5" spans="1:25" s="8" customFormat="1" ht="11.25">
      <c r="B5" s="9"/>
      <c r="E5" s="10"/>
      <c r="G5" s="9"/>
      <c r="H5" s="9"/>
      <c r="I5" s="81"/>
      <c r="J5" s="9"/>
      <c r="K5" s="9"/>
      <c r="M5" s="9"/>
      <c r="N5" s="9"/>
      <c r="O5" s="11"/>
      <c r="P5" s="12"/>
      <c r="Q5" s="12"/>
      <c r="R5" s="12"/>
      <c r="S5" s="9"/>
      <c r="T5" s="12"/>
      <c r="U5" s="11"/>
      <c r="V5" s="9"/>
    </row>
    <row r="6" spans="1:25" s="18" customFormat="1" ht="48.75" customHeight="1">
      <c r="A6" s="13" t="s">
        <v>527</v>
      </c>
      <c r="B6" s="14" t="s">
        <v>186</v>
      </c>
      <c r="C6" s="15" t="s">
        <v>187</v>
      </c>
      <c r="D6" s="15" t="s">
        <v>528</v>
      </c>
      <c r="E6" s="15" t="s">
        <v>188</v>
      </c>
      <c r="F6" s="15" t="s">
        <v>129</v>
      </c>
      <c r="G6" s="15" t="s">
        <v>189</v>
      </c>
      <c r="H6" s="15" t="s">
        <v>190</v>
      </c>
      <c r="I6" s="16" t="s">
        <v>191</v>
      </c>
      <c r="J6" s="15" t="s">
        <v>192</v>
      </c>
      <c r="K6" s="15" t="s">
        <v>193</v>
      </c>
      <c r="L6" s="15" t="s">
        <v>194</v>
      </c>
      <c r="M6" s="15" t="s">
        <v>195</v>
      </c>
      <c r="N6" s="15" t="s">
        <v>196</v>
      </c>
      <c r="O6" s="17" t="s">
        <v>0</v>
      </c>
      <c r="P6" s="17" t="s">
        <v>197</v>
      </c>
      <c r="Q6" s="17" t="s">
        <v>198</v>
      </c>
      <c r="R6" s="17" t="s">
        <v>199</v>
      </c>
      <c r="S6" s="15" t="s">
        <v>200</v>
      </c>
      <c r="T6" s="17" t="s">
        <v>201</v>
      </c>
      <c r="U6" s="15" t="s">
        <v>202</v>
      </c>
      <c r="V6" s="15" t="s">
        <v>203</v>
      </c>
      <c r="W6" s="16" t="s">
        <v>130</v>
      </c>
    </row>
    <row r="7" spans="1:25" s="26" customFormat="1" ht="28.5" customHeight="1">
      <c r="A7" s="19"/>
      <c r="B7" s="102" t="s">
        <v>2034</v>
      </c>
      <c r="C7" s="103"/>
      <c r="D7" s="103"/>
      <c r="E7" s="20">
        <f>SUBTOTAL(9,E8:E479)</f>
        <v>360</v>
      </c>
      <c r="F7" s="21"/>
      <c r="G7" s="21"/>
      <c r="H7" s="21"/>
      <c r="I7" s="82"/>
      <c r="J7" s="21"/>
      <c r="K7" s="21"/>
      <c r="L7" s="21"/>
      <c r="M7" s="21"/>
      <c r="N7" s="21"/>
      <c r="O7" s="22"/>
      <c r="P7" s="23"/>
      <c r="Q7" s="23"/>
      <c r="R7" s="23"/>
      <c r="S7" s="21"/>
      <c r="T7" s="23"/>
      <c r="U7" s="21"/>
      <c r="V7" s="24"/>
      <c r="W7" s="25"/>
    </row>
    <row r="8" spans="1:25" s="34" customFormat="1" ht="26.25" customHeight="1" outlineLevel="3">
      <c r="A8" s="27"/>
      <c r="B8" s="108" t="s">
        <v>131</v>
      </c>
      <c r="C8" s="109"/>
      <c r="D8" s="109"/>
      <c r="E8" s="28">
        <f>SUBTOTAL(9,E11:E12)</f>
        <v>2</v>
      </c>
      <c r="F8" s="29"/>
      <c r="G8" s="29"/>
      <c r="H8" s="29"/>
      <c r="I8" s="83"/>
      <c r="J8" s="29"/>
      <c r="K8" s="29"/>
      <c r="L8" s="29"/>
      <c r="M8" s="29"/>
      <c r="N8" s="29"/>
      <c r="O8" s="30"/>
      <c r="P8" s="31"/>
      <c r="Q8" s="31"/>
      <c r="R8" s="31"/>
      <c r="S8" s="29"/>
      <c r="T8" s="31"/>
      <c r="U8" s="29"/>
      <c r="V8" s="32"/>
      <c r="W8" s="33"/>
    </row>
    <row r="9" spans="1:25" s="41" customFormat="1" ht="20.25" customHeight="1" outlineLevel="1">
      <c r="A9" s="35"/>
      <c r="B9" s="92" t="s">
        <v>888</v>
      </c>
      <c r="C9" s="93" t="s">
        <v>886</v>
      </c>
      <c r="D9" s="93"/>
      <c r="E9" s="36">
        <f>SUBTOTAL(9,E11:E12)</f>
        <v>2</v>
      </c>
      <c r="F9" s="37"/>
      <c r="G9" s="37"/>
      <c r="H9" s="37"/>
      <c r="I9" s="84"/>
      <c r="J9" s="37"/>
      <c r="K9" s="37"/>
      <c r="L9" s="37"/>
      <c r="M9" s="37"/>
      <c r="N9" s="37"/>
      <c r="O9" s="39"/>
      <c r="P9" s="39"/>
      <c r="Q9" s="39"/>
      <c r="R9" s="39"/>
      <c r="S9" s="37"/>
      <c r="T9" s="39"/>
      <c r="U9" s="37"/>
      <c r="V9" s="40"/>
      <c r="W9" s="38"/>
    </row>
    <row r="10" spans="1:25" s="48" customFormat="1" ht="20.25" customHeight="1" outlineLevel="2">
      <c r="A10" s="42"/>
      <c r="B10" s="96" t="s">
        <v>1166</v>
      </c>
      <c r="C10" s="97"/>
      <c r="D10" s="97" t="s">
        <v>887</v>
      </c>
      <c r="E10" s="43">
        <f>SUBTOTAL(9,E11:E12)</f>
        <v>2</v>
      </c>
      <c r="F10" s="44"/>
      <c r="G10" s="44"/>
      <c r="H10" s="44"/>
      <c r="I10" s="85"/>
      <c r="J10" s="44"/>
      <c r="K10" s="44"/>
      <c r="L10" s="44"/>
      <c r="M10" s="44"/>
      <c r="N10" s="44"/>
      <c r="O10" s="46"/>
      <c r="P10" s="46"/>
      <c r="Q10" s="46"/>
      <c r="R10" s="46"/>
      <c r="S10" s="44"/>
      <c r="T10" s="46"/>
      <c r="U10" s="44"/>
      <c r="V10" s="47"/>
      <c r="W10" s="45"/>
    </row>
    <row r="11" spans="1:25" s="9" customFormat="1" ht="139.5" customHeight="1">
      <c r="A11" s="49">
        <v>2</v>
      </c>
      <c r="B11" s="50" t="s">
        <v>131</v>
      </c>
      <c r="C11" s="51" t="s">
        <v>132</v>
      </c>
      <c r="D11" s="51" t="s">
        <v>262</v>
      </c>
      <c r="E11" s="52">
        <v>1</v>
      </c>
      <c r="F11" s="53">
        <v>113</v>
      </c>
      <c r="G11" s="54" t="s">
        <v>1026</v>
      </c>
      <c r="H11" s="54" t="s">
        <v>686</v>
      </c>
      <c r="I11" s="86">
        <v>20070211301479</v>
      </c>
      <c r="J11" s="55" t="s">
        <v>1025</v>
      </c>
      <c r="K11" s="55" t="s">
        <v>1024</v>
      </c>
      <c r="L11" s="55" t="s">
        <v>311</v>
      </c>
      <c r="M11" s="55" t="s">
        <v>312</v>
      </c>
      <c r="N11" s="55" t="s">
        <v>313</v>
      </c>
      <c r="O11" s="56">
        <v>53374381.259999998</v>
      </c>
      <c r="P11" s="56">
        <v>86790000</v>
      </c>
      <c r="Q11" s="56">
        <v>3581024.74</v>
      </c>
      <c r="R11" s="56">
        <v>80204983.569999993</v>
      </c>
      <c r="S11" s="57" t="s">
        <v>1302</v>
      </c>
      <c r="T11" s="56">
        <v>63540422.43</v>
      </c>
      <c r="U11" s="58" t="s">
        <v>314</v>
      </c>
      <c r="V11" s="59" t="s">
        <v>1219</v>
      </c>
      <c r="W11" s="60">
        <f>IF(OR(LEFT(I11)="7",LEFT(I11,1)="8"),VALUE(RIGHT(I11,3)),VALUE(RIGHT(I11,4)))</f>
        <v>1479</v>
      </c>
    </row>
    <row r="12" spans="1:25" s="9" customFormat="1" ht="139.5" customHeight="1">
      <c r="A12" s="49">
        <v>2</v>
      </c>
      <c r="B12" s="50" t="s">
        <v>131</v>
      </c>
      <c r="C12" s="51" t="s">
        <v>132</v>
      </c>
      <c r="D12" s="51" t="s">
        <v>262</v>
      </c>
      <c r="E12" s="52">
        <v>1</v>
      </c>
      <c r="F12" s="53">
        <v>210</v>
      </c>
      <c r="G12" s="54" t="s">
        <v>133</v>
      </c>
      <c r="H12" s="54" t="s">
        <v>686</v>
      </c>
      <c r="I12" s="86">
        <v>700002210104</v>
      </c>
      <c r="J12" s="55" t="s">
        <v>884</v>
      </c>
      <c r="K12" s="55" t="s">
        <v>310</v>
      </c>
      <c r="L12" s="55" t="s">
        <v>311</v>
      </c>
      <c r="M12" s="55" t="s">
        <v>312</v>
      </c>
      <c r="N12" s="55" t="s">
        <v>313</v>
      </c>
      <c r="O12" s="56">
        <v>7423875.9699999997</v>
      </c>
      <c r="P12" s="56">
        <v>2010045.5</v>
      </c>
      <c r="Q12" s="56">
        <v>351699.43</v>
      </c>
      <c r="R12" s="56">
        <v>1763772.39</v>
      </c>
      <c r="S12" s="57" t="s">
        <v>1664</v>
      </c>
      <c r="T12" s="56">
        <v>8021848.5099999998</v>
      </c>
      <c r="U12" s="58" t="s">
        <v>314</v>
      </c>
      <c r="V12" s="59" t="s">
        <v>1486</v>
      </c>
      <c r="W12" s="60">
        <f>IF(OR(LEFT(I12)="7",LEFT(I12,1)="8"),VALUE(RIGHT(I12,3)),VALUE(RIGHT(I12,4)))</f>
        <v>104</v>
      </c>
    </row>
    <row r="13" spans="1:25" s="34" customFormat="1" ht="20.25" customHeight="1" outlineLevel="3">
      <c r="A13" s="61"/>
      <c r="B13" s="94" t="s">
        <v>315</v>
      </c>
      <c r="C13" s="95"/>
      <c r="D13" s="95"/>
      <c r="E13" s="62">
        <f>SUBTOTAL(9,E14:E18)</f>
        <v>3</v>
      </c>
      <c r="F13" s="63"/>
      <c r="G13" s="63"/>
      <c r="H13" s="63"/>
      <c r="I13" s="87"/>
      <c r="J13" s="63"/>
      <c r="K13" s="63"/>
      <c r="L13" s="63"/>
      <c r="M13" s="63"/>
      <c r="N13" s="63"/>
      <c r="O13" s="64"/>
      <c r="P13" s="65"/>
      <c r="Q13" s="65"/>
      <c r="R13" s="65"/>
      <c r="S13" s="63"/>
      <c r="T13" s="65"/>
      <c r="U13" s="63"/>
      <c r="V13" s="66"/>
      <c r="W13" s="67"/>
      <c r="Y13" s="9"/>
    </row>
    <row r="14" spans="1:25" s="41" customFormat="1" ht="20.25" customHeight="1" outlineLevel="1">
      <c r="A14" s="35"/>
      <c r="B14" s="92" t="s">
        <v>888</v>
      </c>
      <c r="C14" s="93" t="s">
        <v>886</v>
      </c>
      <c r="D14" s="93"/>
      <c r="E14" s="36">
        <f>SUBTOTAL(9,E15:E18)</f>
        <v>3</v>
      </c>
      <c r="F14" s="37"/>
      <c r="G14" s="37"/>
      <c r="H14" s="37"/>
      <c r="I14" s="84"/>
      <c r="J14" s="37"/>
      <c r="K14" s="37"/>
      <c r="L14" s="37"/>
      <c r="M14" s="37"/>
      <c r="N14" s="37"/>
      <c r="O14" s="39"/>
      <c r="P14" s="39"/>
      <c r="Q14" s="39"/>
      <c r="R14" s="39"/>
      <c r="S14" s="37"/>
      <c r="T14" s="39"/>
      <c r="U14" s="37"/>
      <c r="V14" s="40"/>
      <c r="W14" s="38"/>
      <c r="Y14" s="9"/>
    </row>
    <row r="15" spans="1:25" s="48" customFormat="1" ht="20.25" customHeight="1" outlineLevel="2">
      <c r="A15" s="42"/>
      <c r="B15" s="96" t="s">
        <v>1166</v>
      </c>
      <c r="C15" s="97"/>
      <c r="D15" s="97" t="s">
        <v>887</v>
      </c>
      <c r="E15" s="43">
        <f>SUBTOTAL(9,E16:E18)</f>
        <v>3</v>
      </c>
      <c r="F15" s="44"/>
      <c r="G15" s="44"/>
      <c r="H15" s="44"/>
      <c r="I15" s="85"/>
      <c r="J15" s="44"/>
      <c r="K15" s="44"/>
      <c r="L15" s="44"/>
      <c r="M15" s="44"/>
      <c r="N15" s="44"/>
      <c r="O15" s="46"/>
      <c r="P15" s="46"/>
      <c r="Q15" s="46"/>
      <c r="R15" s="46"/>
      <c r="S15" s="44"/>
      <c r="T15" s="46"/>
      <c r="U15" s="44"/>
      <c r="V15" s="47"/>
      <c r="W15" s="45"/>
      <c r="Y15" s="9"/>
    </row>
    <row r="16" spans="1:25" s="9" customFormat="1" ht="139.5" customHeight="1">
      <c r="A16" s="49">
        <v>4</v>
      </c>
      <c r="B16" s="50" t="s">
        <v>315</v>
      </c>
      <c r="C16" s="51" t="s">
        <v>132</v>
      </c>
      <c r="D16" s="51" t="s">
        <v>262</v>
      </c>
      <c r="E16" s="52">
        <v>1</v>
      </c>
      <c r="F16" s="53">
        <v>112</v>
      </c>
      <c r="G16" s="54" t="s">
        <v>316</v>
      </c>
      <c r="H16" s="54" t="s">
        <v>686</v>
      </c>
      <c r="I16" s="86">
        <v>20040411201355</v>
      </c>
      <c r="J16" s="55" t="s">
        <v>870</v>
      </c>
      <c r="K16" s="55" t="s">
        <v>223</v>
      </c>
      <c r="L16" s="55" t="s">
        <v>311</v>
      </c>
      <c r="M16" s="55" t="s">
        <v>881</v>
      </c>
      <c r="N16" s="55" t="s">
        <v>313</v>
      </c>
      <c r="O16" s="56">
        <v>30855413.039999999</v>
      </c>
      <c r="P16" s="56">
        <v>28573868.73</v>
      </c>
      <c r="Q16" s="56">
        <v>1416170.28</v>
      </c>
      <c r="R16" s="56">
        <v>701010.26</v>
      </c>
      <c r="S16" s="57" t="s">
        <v>1665</v>
      </c>
      <c r="T16" s="56">
        <v>60144441.789999999</v>
      </c>
      <c r="U16" s="58" t="s">
        <v>314</v>
      </c>
      <c r="V16" s="59" t="s">
        <v>1488</v>
      </c>
      <c r="W16" s="60">
        <f>IF(OR(LEFT(I16)="7",LEFT(I16,1)="8"),VALUE(RIGHT(I16,3)),VALUE(RIGHT(I16,4)))</f>
        <v>1355</v>
      </c>
    </row>
    <row r="17" spans="1:25" s="9" customFormat="1" ht="139.5" customHeight="1">
      <c r="A17" s="49">
        <v>4</v>
      </c>
      <c r="B17" s="50" t="s">
        <v>315</v>
      </c>
      <c r="C17" s="51" t="s">
        <v>132</v>
      </c>
      <c r="D17" s="51" t="s">
        <v>262</v>
      </c>
      <c r="E17" s="52">
        <v>1</v>
      </c>
      <c r="F17" s="53">
        <v>112</v>
      </c>
      <c r="G17" s="54" t="s">
        <v>316</v>
      </c>
      <c r="H17" s="54" t="s">
        <v>686</v>
      </c>
      <c r="I17" s="86">
        <v>20000411301118</v>
      </c>
      <c r="J17" s="55" t="s">
        <v>867</v>
      </c>
      <c r="K17" s="55" t="s">
        <v>868</v>
      </c>
      <c r="L17" s="55" t="s">
        <v>311</v>
      </c>
      <c r="M17" s="55" t="s">
        <v>881</v>
      </c>
      <c r="N17" s="55" t="s">
        <v>869</v>
      </c>
      <c r="O17" s="56">
        <v>8084278.8899999997</v>
      </c>
      <c r="P17" s="56">
        <v>0</v>
      </c>
      <c r="Q17" s="56">
        <v>23337.23</v>
      </c>
      <c r="R17" s="56">
        <v>5319653.67</v>
      </c>
      <c r="S17" s="57" t="s">
        <v>1666</v>
      </c>
      <c r="T17" s="56">
        <v>2787962.45</v>
      </c>
      <c r="U17" s="58" t="s">
        <v>314</v>
      </c>
      <c r="V17" s="59" t="s">
        <v>1487</v>
      </c>
      <c r="W17" s="60">
        <f>IF(OR(LEFT(I17)="7",LEFT(I17,1)="8"),VALUE(RIGHT(I17,3)),VALUE(RIGHT(I17,4)))</f>
        <v>1118</v>
      </c>
    </row>
    <row r="18" spans="1:25" s="9" customFormat="1" ht="139.5" customHeight="1">
      <c r="A18" s="49">
        <v>4</v>
      </c>
      <c r="B18" s="50" t="s">
        <v>315</v>
      </c>
      <c r="C18" s="51" t="s">
        <v>132</v>
      </c>
      <c r="D18" s="51" t="s">
        <v>262</v>
      </c>
      <c r="E18" s="52">
        <v>1</v>
      </c>
      <c r="F18" s="53">
        <v>200</v>
      </c>
      <c r="G18" s="54" t="s">
        <v>871</v>
      </c>
      <c r="H18" s="54" t="s">
        <v>686</v>
      </c>
      <c r="I18" s="86">
        <v>20050420001404</v>
      </c>
      <c r="J18" s="55" t="s">
        <v>872</v>
      </c>
      <c r="K18" s="55" t="s">
        <v>873</v>
      </c>
      <c r="L18" s="55" t="s">
        <v>311</v>
      </c>
      <c r="M18" s="55" t="s">
        <v>881</v>
      </c>
      <c r="N18" s="55" t="s">
        <v>874</v>
      </c>
      <c r="O18" s="56">
        <v>615960827.5</v>
      </c>
      <c r="P18" s="56">
        <v>1449170216</v>
      </c>
      <c r="Q18" s="56">
        <v>17322811.809999999</v>
      </c>
      <c r="R18" s="56">
        <v>1827000767.6600001</v>
      </c>
      <c r="S18" s="57" t="s">
        <v>1667</v>
      </c>
      <c r="T18" s="56">
        <v>255453087.65000001</v>
      </c>
      <c r="U18" s="58" t="s">
        <v>314</v>
      </c>
      <c r="V18" s="59" t="s">
        <v>1668</v>
      </c>
      <c r="W18" s="60">
        <f>IF(OR(LEFT(I18)="7",LEFT(I18,1)="8"),VALUE(RIGHT(I18,3)),VALUE(RIGHT(I18,4)))</f>
        <v>1404</v>
      </c>
    </row>
    <row r="19" spans="1:25" s="34" customFormat="1" ht="20.25" customHeight="1" outlineLevel="3">
      <c r="A19" s="61"/>
      <c r="B19" s="94" t="s">
        <v>876</v>
      </c>
      <c r="C19" s="95"/>
      <c r="D19" s="95"/>
      <c r="E19" s="62">
        <f>SUBTOTAL(9,E20:E26)</f>
        <v>3</v>
      </c>
      <c r="F19" s="63"/>
      <c r="G19" s="63"/>
      <c r="H19" s="63"/>
      <c r="I19" s="87"/>
      <c r="J19" s="63"/>
      <c r="K19" s="63"/>
      <c r="L19" s="63"/>
      <c r="M19" s="63"/>
      <c r="N19" s="63"/>
      <c r="O19" s="64"/>
      <c r="P19" s="65"/>
      <c r="Q19" s="65"/>
      <c r="R19" s="65"/>
      <c r="S19" s="63"/>
      <c r="T19" s="65"/>
      <c r="U19" s="63"/>
      <c r="V19" s="66"/>
      <c r="W19" s="67"/>
      <c r="Y19" s="9"/>
    </row>
    <row r="20" spans="1:25" s="41" customFormat="1" ht="20.25" customHeight="1" outlineLevel="1">
      <c r="A20" s="35"/>
      <c r="B20" s="92" t="s">
        <v>888</v>
      </c>
      <c r="C20" s="93" t="s">
        <v>886</v>
      </c>
      <c r="D20" s="93"/>
      <c r="E20" s="36">
        <f>SUBTOTAL(9,E21:E22)</f>
        <v>1</v>
      </c>
      <c r="F20" s="37"/>
      <c r="G20" s="37"/>
      <c r="H20" s="37"/>
      <c r="I20" s="84"/>
      <c r="J20" s="37"/>
      <c r="K20" s="37"/>
      <c r="L20" s="37"/>
      <c r="M20" s="37"/>
      <c r="N20" s="37"/>
      <c r="O20" s="39"/>
      <c r="P20" s="39"/>
      <c r="Q20" s="39"/>
      <c r="R20" s="39"/>
      <c r="S20" s="37"/>
      <c r="T20" s="39"/>
      <c r="U20" s="37"/>
      <c r="V20" s="40"/>
      <c r="W20" s="38"/>
      <c r="Y20" s="9"/>
    </row>
    <row r="21" spans="1:25" s="48" customFormat="1" ht="20.25" customHeight="1" outlineLevel="2">
      <c r="A21" s="42"/>
      <c r="B21" s="96" t="s">
        <v>382</v>
      </c>
      <c r="C21" s="97"/>
      <c r="D21" s="97"/>
      <c r="E21" s="43">
        <f>SUBTOTAL(9,E22:E22)</f>
        <v>1</v>
      </c>
      <c r="F21" s="44"/>
      <c r="G21" s="44"/>
      <c r="H21" s="44"/>
      <c r="I21" s="85"/>
      <c r="J21" s="44"/>
      <c r="K21" s="44"/>
      <c r="L21" s="44"/>
      <c r="M21" s="44"/>
      <c r="N21" s="44"/>
      <c r="O21" s="46"/>
      <c r="P21" s="46"/>
      <c r="Q21" s="46"/>
      <c r="R21" s="46"/>
      <c r="S21" s="44"/>
      <c r="T21" s="46"/>
      <c r="U21" s="44"/>
      <c r="V21" s="47"/>
      <c r="W21" s="45"/>
      <c r="Y21" s="9"/>
    </row>
    <row r="22" spans="1:25" s="9" customFormat="1" ht="183" customHeight="1">
      <c r="A22" s="49">
        <v>5</v>
      </c>
      <c r="B22" s="50" t="s">
        <v>876</v>
      </c>
      <c r="C22" s="51" t="s">
        <v>132</v>
      </c>
      <c r="D22" s="51" t="s">
        <v>262</v>
      </c>
      <c r="E22" s="52">
        <v>1</v>
      </c>
      <c r="F22" s="53">
        <v>514</v>
      </c>
      <c r="G22" s="54" t="s">
        <v>1195</v>
      </c>
      <c r="H22" s="54" t="s">
        <v>686</v>
      </c>
      <c r="I22" s="86" t="s">
        <v>1012</v>
      </c>
      <c r="J22" s="55" t="s">
        <v>1013</v>
      </c>
      <c r="K22" s="55" t="s">
        <v>87</v>
      </c>
      <c r="L22" s="55" t="s">
        <v>311</v>
      </c>
      <c r="M22" s="55" t="s">
        <v>514</v>
      </c>
      <c r="N22" s="55" t="s">
        <v>874</v>
      </c>
      <c r="O22" s="56">
        <v>117505588.40000001</v>
      </c>
      <c r="P22" s="56">
        <v>41526636.240000002</v>
      </c>
      <c r="Q22" s="56">
        <v>2530258.41</v>
      </c>
      <c r="R22" s="56">
        <v>48684565.07</v>
      </c>
      <c r="S22" s="57" t="s">
        <v>1669</v>
      </c>
      <c r="T22" s="56">
        <v>175852815.13</v>
      </c>
      <c r="U22" s="58" t="s">
        <v>882</v>
      </c>
      <c r="V22" s="59" t="s">
        <v>1670</v>
      </c>
      <c r="W22" s="60">
        <f>IF(OR(LEFT(I22)="7",LEFT(I22,1)="8"),VALUE(RIGHT(I22,3)),VALUE(RIGHT(I22,4)))</f>
        <v>31</v>
      </c>
    </row>
    <row r="23" spans="1:25" s="41" customFormat="1" ht="20.25" customHeight="1" outlineLevel="1">
      <c r="A23" s="35"/>
      <c r="B23" s="92" t="s">
        <v>212</v>
      </c>
      <c r="C23" s="93" t="s">
        <v>886</v>
      </c>
      <c r="D23" s="93"/>
      <c r="E23" s="36">
        <f>SUBTOTAL(9,E24:E26)</f>
        <v>2</v>
      </c>
      <c r="F23" s="37"/>
      <c r="G23" s="37"/>
      <c r="H23" s="37"/>
      <c r="I23" s="84"/>
      <c r="J23" s="37"/>
      <c r="K23" s="37"/>
      <c r="L23" s="37"/>
      <c r="M23" s="37"/>
      <c r="N23" s="37"/>
      <c r="O23" s="39"/>
      <c r="P23" s="39"/>
      <c r="Q23" s="39"/>
      <c r="R23" s="39"/>
      <c r="S23" s="37"/>
      <c r="T23" s="39"/>
      <c r="U23" s="37"/>
      <c r="V23" s="40"/>
      <c r="W23" s="38"/>
      <c r="Y23" s="9"/>
    </row>
    <row r="24" spans="1:25" s="48" customFormat="1" ht="20.25" customHeight="1" outlineLevel="2">
      <c r="A24" s="42"/>
      <c r="B24" s="96" t="s">
        <v>382</v>
      </c>
      <c r="C24" s="97"/>
      <c r="D24" s="97"/>
      <c r="E24" s="43">
        <f>SUBTOTAL(9,E25:E26)</f>
        <v>2</v>
      </c>
      <c r="F24" s="44"/>
      <c r="G24" s="44"/>
      <c r="H24" s="44"/>
      <c r="I24" s="85"/>
      <c r="J24" s="44"/>
      <c r="K24" s="44"/>
      <c r="L24" s="44"/>
      <c r="M24" s="44"/>
      <c r="N24" s="44"/>
      <c r="O24" s="46"/>
      <c r="P24" s="46"/>
      <c r="Q24" s="46"/>
      <c r="R24" s="46"/>
      <c r="S24" s="44"/>
      <c r="T24" s="46"/>
      <c r="U24" s="44"/>
      <c r="V24" s="47"/>
      <c r="W24" s="45"/>
      <c r="Y24" s="9"/>
    </row>
    <row r="25" spans="1:25" s="9" customFormat="1" ht="139.5" customHeight="1">
      <c r="A25" s="49">
        <v>5</v>
      </c>
      <c r="B25" s="50" t="s">
        <v>876</v>
      </c>
      <c r="C25" s="51" t="s">
        <v>88</v>
      </c>
      <c r="D25" s="51" t="s">
        <v>262</v>
      </c>
      <c r="E25" s="52">
        <v>1</v>
      </c>
      <c r="F25" s="53">
        <v>500</v>
      </c>
      <c r="G25" s="54" t="s">
        <v>1261</v>
      </c>
      <c r="H25" s="54" t="s">
        <v>1195</v>
      </c>
      <c r="I25" s="86">
        <v>20100550001538</v>
      </c>
      <c r="J25" s="55" t="s">
        <v>1262</v>
      </c>
      <c r="K25" s="55" t="s">
        <v>1263</v>
      </c>
      <c r="L25" s="55" t="s">
        <v>916</v>
      </c>
      <c r="M25" s="55" t="s">
        <v>838</v>
      </c>
      <c r="N25" s="55" t="s">
        <v>869</v>
      </c>
      <c r="O25" s="56">
        <v>90348179.390000001</v>
      </c>
      <c r="P25" s="56">
        <v>0</v>
      </c>
      <c r="Q25" s="56">
        <v>3357089.79</v>
      </c>
      <c r="R25" s="56">
        <v>23825850.27</v>
      </c>
      <c r="S25" s="57" t="s">
        <v>1303</v>
      </c>
      <c r="T25" s="56">
        <v>90348179.390000001</v>
      </c>
      <c r="U25" s="58" t="s">
        <v>882</v>
      </c>
      <c r="V25" s="59" t="s">
        <v>1671</v>
      </c>
      <c r="W25" s="60">
        <f>IF(OR(LEFT(I25)="7",LEFT(I25,1)="8"),VALUE(RIGHT(I25,3)),VALUE(RIGHT(I25,4)))</f>
        <v>1538</v>
      </c>
    </row>
    <row r="26" spans="1:25" s="9" customFormat="1" ht="175.5" customHeight="1">
      <c r="A26" s="49">
        <v>5</v>
      </c>
      <c r="B26" s="50" t="s">
        <v>876</v>
      </c>
      <c r="C26" s="51" t="s">
        <v>88</v>
      </c>
      <c r="D26" s="51" t="s">
        <v>262</v>
      </c>
      <c r="E26" s="52">
        <v>1</v>
      </c>
      <c r="F26" s="53">
        <v>612</v>
      </c>
      <c r="G26" s="54" t="s">
        <v>153</v>
      </c>
      <c r="H26" s="54" t="s">
        <v>153</v>
      </c>
      <c r="I26" s="86">
        <v>20070561201459</v>
      </c>
      <c r="J26" s="55" t="s">
        <v>152</v>
      </c>
      <c r="K26" s="55" t="s">
        <v>224</v>
      </c>
      <c r="L26" s="55" t="s">
        <v>916</v>
      </c>
      <c r="M26" s="55" t="s">
        <v>838</v>
      </c>
      <c r="N26" s="55" t="s">
        <v>313</v>
      </c>
      <c r="O26" s="56">
        <v>18460531.329999998</v>
      </c>
      <c r="P26" s="56">
        <v>21698507.57</v>
      </c>
      <c r="Q26" s="56">
        <v>2921.32</v>
      </c>
      <c r="R26" s="56">
        <v>23542818.649999999</v>
      </c>
      <c r="S26" s="57" t="s">
        <v>1672</v>
      </c>
      <c r="T26" s="56">
        <v>16619141.57</v>
      </c>
      <c r="U26" s="58" t="s">
        <v>314</v>
      </c>
      <c r="V26" s="59" t="s">
        <v>1673</v>
      </c>
      <c r="W26" s="60">
        <f>IF(OR(LEFT(I26)="7",LEFT(I26,1)="8"),VALUE(RIGHT(I26,3)),VALUE(RIGHT(I26,4)))</f>
        <v>1459</v>
      </c>
    </row>
    <row r="27" spans="1:25" s="34" customFormat="1" ht="27" customHeight="1" outlineLevel="3">
      <c r="A27" s="61"/>
      <c r="B27" s="94" t="s">
        <v>134</v>
      </c>
      <c r="C27" s="95"/>
      <c r="D27" s="95"/>
      <c r="E27" s="62">
        <f>SUBTOTAL(9,E30:E125)</f>
        <v>89</v>
      </c>
      <c r="F27" s="63"/>
      <c r="G27" s="63"/>
      <c r="H27" s="63"/>
      <c r="I27" s="87"/>
      <c r="J27" s="63"/>
      <c r="K27" s="63"/>
      <c r="L27" s="63"/>
      <c r="M27" s="63"/>
      <c r="N27" s="63"/>
      <c r="O27" s="64"/>
      <c r="P27" s="65"/>
      <c r="Q27" s="65"/>
      <c r="R27" s="65"/>
      <c r="S27" s="63"/>
      <c r="T27" s="65"/>
      <c r="U27" s="63"/>
      <c r="V27" s="66"/>
      <c r="W27" s="67"/>
      <c r="Y27" s="9"/>
    </row>
    <row r="28" spans="1:25" s="41" customFormat="1" ht="20.25" customHeight="1" outlineLevel="1">
      <c r="A28" s="35"/>
      <c r="B28" s="92" t="s">
        <v>888</v>
      </c>
      <c r="C28" s="93" t="s">
        <v>886</v>
      </c>
      <c r="D28" s="93"/>
      <c r="E28" s="36">
        <f>SUBTOTAL(9,E30:E108)</f>
        <v>77</v>
      </c>
      <c r="F28" s="37"/>
      <c r="G28" s="37"/>
      <c r="H28" s="37"/>
      <c r="I28" s="84"/>
      <c r="J28" s="37"/>
      <c r="K28" s="37"/>
      <c r="L28" s="37"/>
      <c r="M28" s="37"/>
      <c r="N28" s="37"/>
      <c r="O28" s="39"/>
      <c r="P28" s="39"/>
      <c r="Q28" s="39"/>
      <c r="R28" s="39"/>
      <c r="S28" s="37"/>
      <c r="T28" s="39"/>
      <c r="U28" s="37"/>
      <c r="V28" s="40"/>
      <c r="W28" s="38"/>
      <c r="Y28" s="9"/>
    </row>
    <row r="29" spans="1:25" s="48" customFormat="1" ht="20.25" customHeight="1" outlineLevel="2">
      <c r="A29" s="42"/>
      <c r="B29" s="96" t="s">
        <v>382</v>
      </c>
      <c r="C29" s="97"/>
      <c r="D29" s="97"/>
      <c r="E29" s="43">
        <f>SUBTOTAL(9,E30:E94)</f>
        <v>65</v>
      </c>
      <c r="F29" s="44"/>
      <c r="G29" s="44"/>
      <c r="H29" s="44"/>
      <c r="I29" s="85"/>
      <c r="J29" s="44"/>
      <c r="K29" s="44"/>
      <c r="L29" s="44"/>
      <c r="M29" s="44"/>
      <c r="N29" s="44"/>
      <c r="O29" s="46"/>
      <c r="P29" s="46"/>
      <c r="Q29" s="46"/>
      <c r="R29" s="46"/>
      <c r="S29" s="44"/>
      <c r="T29" s="46"/>
      <c r="U29" s="44"/>
      <c r="V29" s="47"/>
      <c r="W29" s="45"/>
      <c r="Y29" s="9"/>
    </row>
    <row r="30" spans="1:25" s="9" customFormat="1" ht="139.5" customHeight="1">
      <c r="A30" s="49">
        <v>6</v>
      </c>
      <c r="B30" s="50" t="s">
        <v>134</v>
      </c>
      <c r="C30" s="51" t="s">
        <v>132</v>
      </c>
      <c r="D30" s="51" t="s">
        <v>262</v>
      </c>
      <c r="E30" s="52">
        <v>1</v>
      </c>
      <c r="F30" s="53">
        <v>210</v>
      </c>
      <c r="G30" s="54" t="s">
        <v>878</v>
      </c>
      <c r="H30" s="54" t="s">
        <v>686</v>
      </c>
      <c r="I30" s="86">
        <v>20110621001545</v>
      </c>
      <c r="J30" s="55" t="s">
        <v>1304</v>
      </c>
      <c r="K30" s="55" t="s">
        <v>1305</v>
      </c>
      <c r="L30" s="55" t="s">
        <v>311</v>
      </c>
      <c r="M30" s="55" t="s">
        <v>881</v>
      </c>
      <c r="N30" s="55" t="s">
        <v>214</v>
      </c>
      <c r="O30" s="56">
        <v>0</v>
      </c>
      <c r="P30" s="56">
        <v>4500000000</v>
      </c>
      <c r="Q30" s="56">
        <v>172826155.37</v>
      </c>
      <c r="R30" s="56">
        <v>3896099.85</v>
      </c>
      <c r="S30" s="57" t="s">
        <v>1674</v>
      </c>
      <c r="T30" s="56">
        <v>4668930055.5200005</v>
      </c>
      <c r="U30" s="58" t="s">
        <v>314</v>
      </c>
      <c r="V30" s="59" t="s">
        <v>1675</v>
      </c>
      <c r="W30" s="60">
        <f t="shared" ref="W30:W61" si="0">IF(OR(LEFT(I30)="7",LEFT(I30,1)="8"),VALUE(RIGHT(I30,3)),VALUE(RIGHT(I30,4)))</f>
        <v>1545</v>
      </c>
    </row>
    <row r="31" spans="1:25" s="9" customFormat="1" ht="226.5" customHeight="1">
      <c r="A31" s="49">
        <v>6</v>
      </c>
      <c r="B31" s="50" t="s">
        <v>134</v>
      </c>
      <c r="C31" s="51" t="s">
        <v>132</v>
      </c>
      <c r="D31" s="51" t="s">
        <v>262</v>
      </c>
      <c r="E31" s="52">
        <v>1</v>
      </c>
      <c r="F31" s="53">
        <v>211</v>
      </c>
      <c r="G31" s="54" t="s">
        <v>292</v>
      </c>
      <c r="H31" s="54" t="s">
        <v>686</v>
      </c>
      <c r="I31" s="86">
        <v>20010620001161</v>
      </c>
      <c r="J31" s="55" t="s">
        <v>293</v>
      </c>
      <c r="K31" s="55" t="s">
        <v>1306</v>
      </c>
      <c r="L31" s="55" t="s">
        <v>311</v>
      </c>
      <c r="M31" s="55" t="s">
        <v>312</v>
      </c>
      <c r="N31" s="55" t="s">
        <v>214</v>
      </c>
      <c r="O31" s="56">
        <v>19423271758.34</v>
      </c>
      <c r="P31" s="56">
        <v>5260839367</v>
      </c>
      <c r="Q31" s="56">
        <v>773023430.13</v>
      </c>
      <c r="R31" s="56">
        <v>14420950480.17</v>
      </c>
      <c r="S31" s="57" t="s">
        <v>1676</v>
      </c>
      <c r="T31" s="56">
        <v>11036184075.299999</v>
      </c>
      <c r="U31" s="58" t="s">
        <v>314</v>
      </c>
      <c r="V31" s="59" t="s">
        <v>1677</v>
      </c>
      <c r="W31" s="60">
        <f t="shared" si="0"/>
        <v>1161</v>
      </c>
    </row>
    <row r="32" spans="1:25" s="9" customFormat="1" ht="162" customHeight="1">
      <c r="A32" s="49">
        <v>6</v>
      </c>
      <c r="B32" s="50" t="s">
        <v>134</v>
      </c>
      <c r="C32" s="51" t="s">
        <v>132</v>
      </c>
      <c r="D32" s="51" t="s">
        <v>262</v>
      </c>
      <c r="E32" s="52">
        <v>1</v>
      </c>
      <c r="F32" s="53">
        <v>212</v>
      </c>
      <c r="G32" s="54" t="s">
        <v>295</v>
      </c>
      <c r="H32" s="54" t="s">
        <v>686</v>
      </c>
      <c r="I32" s="86" t="s">
        <v>296</v>
      </c>
      <c r="J32" s="55" t="s">
        <v>713</v>
      </c>
      <c r="K32" s="55" t="s">
        <v>1296</v>
      </c>
      <c r="L32" s="55" t="s">
        <v>311</v>
      </c>
      <c r="M32" s="55" t="s">
        <v>881</v>
      </c>
      <c r="N32" s="55" t="s">
        <v>313</v>
      </c>
      <c r="O32" s="56">
        <v>0</v>
      </c>
      <c r="P32" s="56">
        <v>0</v>
      </c>
      <c r="Q32" s="56">
        <v>0</v>
      </c>
      <c r="R32" s="56">
        <v>0</v>
      </c>
      <c r="S32" s="57" t="s">
        <v>1678</v>
      </c>
      <c r="T32" s="56">
        <v>0</v>
      </c>
      <c r="U32" s="58" t="s">
        <v>882</v>
      </c>
      <c r="V32" s="59" t="s">
        <v>1490</v>
      </c>
      <c r="W32" s="60">
        <f t="shared" si="0"/>
        <v>183</v>
      </c>
    </row>
    <row r="33" spans="1:23" s="9" customFormat="1" ht="169.5" customHeight="1">
      <c r="A33" s="49">
        <v>6</v>
      </c>
      <c r="B33" s="50" t="s">
        <v>134</v>
      </c>
      <c r="C33" s="51" t="s">
        <v>132</v>
      </c>
      <c r="D33" s="51" t="s">
        <v>262</v>
      </c>
      <c r="E33" s="52">
        <v>1</v>
      </c>
      <c r="F33" s="53">
        <v>212</v>
      </c>
      <c r="G33" s="54" t="s">
        <v>295</v>
      </c>
      <c r="H33" s="54" t="s">
        <v>686</v>
      </c>
      <c r="I33" s="86">
        <v>700003100051</v>
      </c>
      <c r="J33" s="55" t="s">
        <v>672</v>
      </c>
      <c r="K33" s="55" t="s">
        <v>251</v>
      </c>
      <c r="L33" s="55" t="s">
        <v>311</v>
      </c>
      <c r="M33" s="55" t="s">
        <v>881</v>
      </c>
      <c r="N33" s="55" t="s">
        <v>1019</v>
      </c>
      <c r="O33" s="56">
        <v>1897257.44</v>
      </c>
      <c r="P33" s="56">
        <v>0</v>
      </c>
      <c r="Q33" s="56">
        <v>84813.97</v>
      </c>
      <c r="R33" s="56">
        <v>55057.919999999998</v>
      </c>
      <c r="S33" s="57" t="s">
        <v>1679</v>
      </c>
      <c r="T33" s="56">
        <v>1927013.49</v>
      </c>
      <c r="U33" s="58" t="s">
        <v>314</v>
      </c>
      <c r="V33" s="59" t="s">
        <v>1489</v>
      </c>
      <c r="W33" s="60">
        <f t="shared" si="0"/>
        <v>51</v>
      </c>
    </row>
    <row r="34" spans="1:23" s="9" customFormat="1" ht="160.5" customHeight="1">
      <c r="A34" s="49">
        <v>6</v>
      </c>
      <c r="B34" s="50" t="s">
        <v>134</v>
      </c>
      <c r="C34" s="51" t="s">
        <v>132</v>
      </c>
      <c r="D34" s="51" t="s">
        <v>262</v>
      </c>
      <c r="E34" s="52">
        <v>1</v>
      </c>
      <c r="F34" s="53">
        <v>213</v>
      </c>
      <c r="G34" s="54" t="s">
        <v>1001</v>
      </c>
      <c r="H34" s="54" t="s">
        <v>686</v>
      </c>
      <c r="I34" s="86">
        <v>20000620001120</v>
      </c>
      <c r="J34" s="55" t="s">
        <v>252</v>
      </c>
      <c r="K34" s="55" t="s">
        <v>225</v>
      </c>
      <c r="L34" s="55" t="s">
        <v>311</v>
      </c>
      <c r="M34" s="55" t="s">
        <v>312</v>
      </c>
      <c r="N34" s="55" t="s">
        <v>313</v>
      </c>
      <c r="O34" s="56">
        <v>1810791524.0999999</v>
      </c>
      <c r="P34" s="56">
        <v>127408422.56999999</v>
      </c>
      <c r="Q34" s="56">
        <v>77624475.469999999</v>
      </c>
      <c r="R34" s="56">
        <v>104358369.73999999</v>
      </c>
      <c r="S34" s="57" t="s">
        <v>1680</v>
      </c>
      <c r="T34" s="56">
        <v>1911466052.4000001</v>
      </c>
      <c r="U34" s="58" t="s">
        <v>314</v>
      </c>
      <c r="V34" s="59" t="s">
        <v>1681</v>
      </c>
      <c r="W34" s="60">
        <f t="shared" si="0"/>
        <v>1120</v>
      </c>
    </row>
    <row r="35" spans="1:23" s="9" customFormat="1" ht="139.5" customHeight="1">
      <c r="A35" s="49">
        <v>6</v>
      </c>
      <c r="B35" s="50" t="s">
        <v>134</v>
      </c>
      <c r="C35" s="51" t="s">
        <v>132</v>
      </c>
      <c r="D35" s="51" t="s">
        <v>262</v>
      </c>
      <c r="E35" s="52">
        <v>1</v>
      </c>
      <c r="F35" s="53">
        <v>215</v>
      </c>
      <c r="G35" s="54" t="s">
        <v>709</v>
      </c>
      <c r="H35" s="54" t="s">
        <v>686</v>
      </c>
      <c r="I35" s="86" t="s">
        <v>883</v>
      </c>
      <c r="J35" s="55" t="s">
        <v>211</v>
      </c>
      <c r="K35" s="55" t="s">
        <v>297</v>
      </c>
      <c r="L35" s="55" t="s">
        <v>311</v>
      </c>
      <c r="M35" s="55" t="s">
        <v>881</v>
      </c>
      <c r="N35" s="55" t="s">
        <v>313</v>
      </c>
      <c r="O35" s="56">
        <v>42312106.670000002</v>
      </c>
      <c r="P35" s="56">
        <v>0</v>
      </c>
      <c r="Q35" s="56">
        <v>1873716.17</v>
      </c>
      <c r="R35" s="56">
        <v>786250.59</v>
      </c>
      <c r="S35" s="57" t="s">
        <v>1682</v>
      </c>
      <c r="T35" s="56">
        <v>43399572.25</v>
      </c>
      <c r="U35" s="58" t="s">
        <v>314</v>
      </c>
      <c r="V35" s="59" t="s">
        <v>1491</v>
      </c>
      <c r="W35" s="60">
        <f t="shared" si="0"/>
        <v>48</v>
      </c>
    </row>
    <row r="36" spans="1:23" s="9" customFormat="1" ht="184.5" customHeight="1">
      <c r="A36" s="49">
        <v>6</v>
      </c>
      <c r="B36" s="50" t="s">
        <v>134</v>
      </c>
      <c r="C36" s="51" t="s">
        <v>132</v>
      </c>
      <c r="D36" s="51" t="s">
        <v>262</v>
      </c>
      <c r="E36" s="52">
        <v>1</v>
      </c>
      <c r="F36" s="53">
        <v>410</v>
      </c>
      <c r="G36" s="54" t="s">
        <v>909</v>
      </c>
      <c r="H36" s="54" t="s">
        <v>686</v>
      </c>
      <c r="I36" s="86">
        <v>700006810050</v>
      </c>
      <c r="J36" s="55" t="s">
        <v>910</v>
      </c>
      <c r="K36" s="55" t="s">
        <v>226</v>
      </c>
      <c r="L36" s="55" t="s">
        <v>311</v>
      </c>
      <c r="M36" s="55" t="s">
        <v>881</v>
      </c>
      <c r="N36" s="55" t="s">
        <v>313</v>
      </c>
      <c r="O36" s="56">
        <v>15430948.029999999</v>
      </c>
      <c r="P36" s="56">
        <v>19398.38</v>
      </c>
      <c r="Q36" s="56">
        <v>574383.07999999996</v>
      </c>
      <c r="R36" s="56">
        <v>5865180.6200000001</v>
      </c>
      <c r="S36" s="57" t="s">
        <v>1683</v>
      </c>
      <c r="T36" s="56">
        <v>10159548.869999999</v>
      </c>
      <c r="U36" s="58" t="s">
        <v>314</v>
      </c>
      <c r="V36" s="59" t="s">
        <v>1684</v>
      </c>
      <c r="W36" s="60">
        <f t="shared" si="0"/>
        <v>50</v>
      </c>
    </row>
    <row r="37" spans="1:23" s="9" customFormat="1" ht="139.5" customHeight="1">
      <c r="A37" s="49">
        <v>6</v>
      </c>
      <c r="B37" s="50" t="s">
        <v>134</v>
      </c>
      <c r="C37" s="51" t="s">
        <v>132</v>
      </c>
      <c r="D37" s="51" t="s">
        <v>262</v>
      </c>
      <c r="E37" s="52">
        <v>1</v>
      </c>
      <c r="F37" s="53">
        <v>410</v>
      </c>
      <c r="G37" s="54" t="s">
        <v>909</v>
      </c>
      <c r="H37" s="54" t="s">
        <v>686</v>
      </c>
      <c r="I37" s="86">
        <v>20020641001235</v>
      </c>
      <c r="J37" s="55" t="s">
        <v>911</v>
      </c>
      <c r="K37" s="55" t="s">
        <v>912</v>
      </c>
      <c r="L37" s="55" t="s">
        <v>311</v>
      </c>
      <c r="M37" s="55" t="s">
        <v>881</v>
      </c>
      <c r="N37" s="55" t="s">
        <v>313</v>
      </c>
      <c r="O37" s="56">
        <v>551510572.03999996</v>
      </c>
      <c r="P37" s="56">
        <v>0</v>
      </c>
      <c r="Q37" s="56">
        <v>7674605.5300000003</v>
      </c>
      <c r="R37" s="56">
        <v>615449.17000000004</v>
      </c>
      <c r="S37" s="57" t="s">
        <v>1307</v>
      </c>
      <c r="T37" s="56">
        <v>558569728.39999998</v>
      </c>
      <c r="U37" s="58" t="s">
        <v>314</v>
      </c>
      <c r="V37" s="59" t="s">
        <v>1492</v>
      </c>
      <c r="W37" s="60">
        <f t="shared" si="0"/>
        <v>1235</v>
      </c>
    </row>
    <row r="38" spans="1:23" s="9" customFormat="1" ht="190.5" customHeight="1">
      <c r="A38" s="49">
        <v>6</v>
      </c>
      <c r="B38" s="50" t="s">
        <v>134</v>
      </c>
      <c r="C38" s="51" t="s">
        <v>132</v>
      </c>
      <c r="D38" s="51" t="s">
        <v>262</v>
      </c>
      <c r="E38" s="52">
        <v>1</v>
      </c>
      <c r="F38" s="53">
        <v>411</v>
      </c>
      <c r="G38" s="54" t="s">
        <v>913</v>
      </c>
      <c r="H38" s="54" t="s">
        <v>686</v>
      </c>
      <c r="I38" s="86">
        <v>20060641101443</v>
      </c>
      <c r="J38" s="55" t="s">
        <v>1196</v>
      </c>
      <c r="K38" s="55" t="s">
        <v>1197</v>
      </c>
      <c r="L38" s="55" t="s">
        <v>311</v>
      </c>
      <c r="M38" s="55" t="s">
        <v>514</v>
      </c>
      <c r="N38" s="55" t="s">
        <v>313</v>
      </c>
      <c r="O38" s="56">
        <v>265953239.28</v>
      </c>
      <c r="P38" s="56">
        <v>2807423046.1599998</v>
      </c>
      <c r="Q38" s="56">
        <v>18139742.609999999</v>
      </c>
      <c r="R38" s="56">
        <v>3090540243.6599998</v>
      </c>
      <c r="S38" s="57" t="s">
        <v>1308</v>
      </c>
      <c r="T38" s="56">
        <v>975784.39</v>
      </c>
      <c r="U38" s="58" t="s">
        <v>314</v>
      </c>
      <c r="V38" s="59" t="s">
        <v>1494</v>
      </c>
      <c r="W38" s="60">
        <f t="shared" si="0"/>
        <v>1443</v>
      </c>
    </row>
    <row r="39" spans="1:23" s="9" customFormat="1" ht="235.5" customHeight="1">
      <c r="A39" s="49">
        <v>6</v>
      </c>
      <c r="B39" s="50" t="s">
        <v>134</v>
      </c>
      <c r="C39" s="51" t="s">
        <v>132</v>
      </c>
      <c r="D39" s="51" t="s">
        <v>262</v>
      </c>
      <c r="E39" s="52">
        <v>1</v>
      </c>
      <c r="F39" s="53">
        <v>411</v>
      </c>
      <c r="G39" s="54" t="s">
        <v>913</v>
      </c>
      <c r="H39" s="54" t="s">
        <v>686</v>
      </c>
      <c r="I39" s="86" t="s">
        <v>914</v>
      </c>
      <c r="J39" s="55" t="s">
        <v>84</v>
      </c>
      <c r="K39" s="55" t="s">
        <v>1003</v>
      </c>
      <c r="L39" s="55" t="s">
        <v>311</v>
      </c>
      <c r="M39" s="55" t="s">
        <v>881</v>
      </c>
      <c r="N39" s="55" t="s">
        <v>313</v>
      </c>
      <c r="O39" s="56">
        <v>3998286296</v>
      </c>
      <c r="P39" s="56">
        <v>58321943.090000004</v>
      </c>
      <c r="Q39" s="56">
        <v>166353040.18000001</v>
      </c>
      <c r="R39" s="56">
        <f>827499.03+980704391.72</f>
        <v>981531890.75</v>
      </c>
      <c r="S39" s="57" t="s">
        <v>2039</v>
      </c>
      <c r="T39" s="56">
        <v>3241429388.52</v>
      </c>
      <c r="U39" s="58" t="s">
        <v>314</v>
      </c>
      <c r="V39" s="59" t="s">
        <v>2040</v>
      </c>
      <c r="W39" s="60">
        <f t="shared" si="0"/>
        <v>49</v>
      </c>
    </row>
    <row r="40" spans="1:23" s="9" customFormat="1" ht="190.5" customHeight="1">
      <c r="A40" s="49">
        <v>6</v>
      </c>
      <c r="B40" s="50" t="s">
        <v>134</v>
      </c>
      <c r="C40" s="51" t="s">
        <v>132</v>
      </c>
      <c r="D40" s="51" t="s">
        <v>262</v>
      </c>
      <c r="E40" s="52">
        <v>1</v>
      </c>
      <c r="F40" s="53">
        <v>411</v>
      </c>
      <c r="G40" s="54" t="s">
        <v>913</v>
      </c>
      <c r="H40" s="54" t="s">
        <v>686</v>
      </c>
      <c r="I40" s="86">
        <v>20000641101049</v>
      </c>
      <c r="J40" s="55" t="s">
        <v>917</v>
      </c>
      <c r="K40" s="55" t="s">
        <v>228</v>
      </c>
      <c r="L40" s="55" t="s">
        <v>311</v>
      </c>
      <c r="M40" s="55" t="s">
        <v>881</v>
      </c>
      <c r="N40" s="55" t="s">
        <v>214</v>
      </c>
      <c r="O40" s="56">
        <v>22014881732</v>
      </c>
      <c r="P40" s="56">
        <f>10841011360.13+21400000000</f>
        <v>32241011360.129997</v>
      </c>
      <c r="Q40" s="56">
        <v>1160016997.3</v>
      </c>
      <c r="R40" s="56">
        <v>16721495164.48</v>
      </c>
      <c r="S40" s="57" t="s">
        <v>2043</v>
      </c>
      <c r="T40" s="56">
        <v>38694414924.949997</v>
      </c>
      <c r="U40" s="58" t="s">
        <v>314</v>
      </c>
      <c r="V40" s="59" t="s">
        <v>2044</v>
      </c>
      <c r="W40" s="60">
        <f t="shared" si="0"/>
        <v>1049</v>
      </c>
    </row>
    <row r="41" spans="1:23" s="9" customFormat="1" ht="188.25" customHeight="1">
      <c r="A41" s="49">
        <v>6</v>
      </c>
      <c r="B41" s="50" t="s">
        <v>134</v>
      </c>
      <c r="C41" s="51" t="s">
        <v>132</v>
      </c>
      <c r="D41" s="51" t="s">
        <v>262</v>
      </c>
      <c r="E41" s="52">
        <v>1</v>
      </c>
      <c r="F41" s="53">
        <v>411</v>
      </c>
      <c r="G41" s="54" t="s">
        <v>913</v>
      </c>
      <c r="H41" s="54" t="s">
        <v>686</v>
      </c>
      <c r="I41" s="86">
        <v>20060641101420</v>
      </c>
      <c r="J41" s="55" t="s">
        <v>1104</v>
      </c>
      <c r="K41" s="55" t="s">
        <v>788</v>
      </c>
      <c r="L41" s="55" t="s">
        <v>311</v>
      </c>
      <c r="M41" s="55" t="s">
        <v>881</v>
      </c>
      <c r="N41" s="55" t="s">
        <v>214</v>
      </c>
      <c r="O41" s="56">
        <v>6322699755.1000004</v>
      </c>
      <c r="P41" s="56">
        <v>24151922303</v>
      </c>
      <c r="Q41" s="56">
        <v>288031681.31</v>
      </c>
      <c r="R41" s="56">
        <v>25207850391.950001</v>
      </c>
      <c r="S41" s="57" t="s">
        <v>1685</v>
      </c>
      <c r="T41" s="56">
        <v>5554803347.46</v>
      </c>
      <c r="U41" s="58" t="s">
        <v>314</v>
      </c>
      <c r="V41" s="59" t="s">
        <v>1686</v>
      </c>
      <c r="W41" s="60">
        <f t="shared" si="0"/>
        <v>1420</v>
      </c>
    </row>
    <row r="42" spans="1:23" s="9" customFormat="1" ht="139.5" customHeight="1">
      <c r="A42" s="49">
        <v>6</v>
      </c>
      <c r="B42" s="50" t="s">
        <v>134</v>
      </c>
      <c r="C42" s="51" t="s">
        <v>132</v>
      </c>
      <c r="D42" s="51" t="s">
        <v>262</v>
      </c>
      <c r="E42" s="52">
        <v>1</v>
      </c>
      <c r="F42" s="53">
        <v>411</v>
      </c>
      <c r="G42" s="54" t="s">
        <v>913</v>
      </c>
      <c r="H42" s="54" t="s">
        <v>686</v>
      </c>
      <c r="I42" s="86">
        <v>20030641101331</v>
      </c>
      <c r="J42" s="55" t="s">
        <v>918</v>
      </c>
      <c r="K42" s="55" t="s">
        <v>229</v>
      </c>
      <c r="L42" s="55" t="s">
        <v>311</v>
      </c>
      <c r="M42" s="55" t="s">
        <v>881</v>
      </c>
      <c r="N42" s="55" t="s">
        <v>869</v>
      </c>
      <c r="O42" s="56">
        <v>126576.53</v>
      </c>
      <c r="P42" s="56">
        <v>0</v>
      </c>
      <c r="Q42" s="56">
        <v>3941.78</v>
      </c>
      <c r="R42" s="56">
        <v>22339.279999999999</v>
      </c>
      <c r="S42" s="57" t="s">
        <v>1687</v>
      </c>
      <c r="T42" s="56">
        <v>108179.03</v>
      </c>
      <c r="U42" s="58" t="s">
        <v>314</v>
      </c>
      <c r="V42" s="59" t="s">
        <v>1493</v>
      </c>
      <c r="W42" s="60">
        <f t="shared" si="0"/>
        <v>1331</v>
      </c>
    </row>
    <row r="43" spans="1:23" s="9" customFormat="1" ht="275.25" customHeight="1">
      <c r="A43" s="49">
        <v>6</v>
      </c>
      <c r="B43" s="50" t="s">
        <v>134</v>
      </c>
      <c r="C43" s="51" t="s">
        <v>132</v>
      </c>
      <c r="D43" s="51" t="s">
        <v>262</v>
      </c>
      <c r="E43" s="52">
        <v>1</v>
      </c>
      <c r="F43" s="53">
        <v>411</v>
      </c>
      <c r="G43" s="54" t="s">
        <v>913</v>
      </c>
      <c r="H43" s="54" t="s">
        <v>686</v>
      </c>
      <c r="I43" s="86">
        <v>20100641101524</v>
      </c>
      <c r="J43" s="55" t="s">
        <v>1220</v>
      </c>
      <c r="K43" s="55" t="s">
        <v>1221</v>
      </c>
      <c r="L43" s="55" t="s">
        <v>311</v>
      </c>
      <c r="M43" s="55" t="s">
        <v>881</v>
      </c>
      <c r="N43" s="55" t="s">
        <v>869</v>
      </c>
      <c r="O43" s="56">
        <v>818668956.65999997</v>
      </c>
      <c r="P43" s="56">
        <v>38414218.079999998</v>
      </c>
      <c r="Q43" s="56">
        <v>11525732.48</v>
      </c>
      <c r="R43" s="56">
        <v>731208654.14999998</v>
      </c>
      <c r="S43" s="57" t="s">
        <v>2041</v>
      </c>
      <c r="T43" s="56">
        <v>137400253.06999999</v>
      </c>
      <c r="U43" s="58" t="s">
        <v>314</v>
      </c>
      <c r="V43" s="59" t="s">
        <v>1688</v>
      </c>
      <c r="W43" s="60">
        <f t="shared" si="0"/>
        <v>1524</v>
      </c>
    </row>
    <row r="44" spans="1:23" s="9" customFormat="1" ht="154.5" customHeight="1">
      <c r="A44" s="49">
        <v>6</v>
      </c>
      <c r="B44" s="50" t="s">
        <v>134</v>
      </c>
      <c r="C44" s="51" t="s">
        <v>132</v>
      </c>
      <c r="D44" s="51" t="s">
        <v>262</v>
      </c>
      <c r="E44" s="52">
        <v>1</v>
      </c>
      <c r="F44" s="53">
        <v>411</v>
      </c>
      <c r="G44" s="54" t="s">
        <v>913</v>
      </c>
      <c r="H44" s="54" t="s">
        <v>686</v>
      </c>
      <c r="I44" s="86">
        <v>20080641101499</v>
      </c>
      <c r="J44" s="55" t="s">
        <v>230</v>
      </c>
      <c r="K44" s="55" t="s">
        <v>1105</v>
      </c>
      <c r="L44" s="55" t="s">
        <v>311</v>
      </c>
      <c r="M44" s="55" t="s">
        <v>312</v>
      </c>
      <c r="N44" s="55" t="s">
        <v>214</v>
      </c>
      <c r="O44" s="56">
        <v>37339.660000000003</v>
      </c>
      <c r="P44" s="56">
        <v>16642850000</v>
      </c>
      <c r="Q44" s="56">
        <v>2086688.93</v>
      </c>
      <c r="R44" s="56">
        <v>16644934979.26</v>
      </c>
      <c r="S44" s="57" t="s">
        <v>1689</v>
      </c>
      <c r="T44" s="56">
        <v>39049.33</v>
      </c>
      <c r="U44" s="58" t="s">
        <v>314</v>
      </c>
      <c r="V44" s="59" t="s">
        <v>1495</v>
      </c>
      <c r="W44" s="60">
        <f t="shared" si="0"/>
        <v>1499</v>
      </c>
    </row>
    <row r="45" spans="1:23" s="9" customFormat="1" ht="164.25" customHeight="1">
      <c r="A45" s="49">
        <v>6</v>
      </c>
      <c r="B45" s="50" t="s">
        <v>134</v>
      </c>
      <c r="C45" s="51" t="s">
        <v>132</v>
      </c>
      <c r="D45" s="51" t="s">
        <v>262</v>
      </c>
      <c r="E45" s="52">
        <v>1</v>
      </c>
      <c r="F45" s="53">
        <v>411</v>
      </c>
      <c r="G45" s="54" t="s">
        <v>913</v>
      </c>
      <c r="H45" s="54" t="s">
        <v>686</v>
      </c>
      <c r="I45" s="86">
        <v>700006812413</v>
      </c>
      <c r="J45" s="55" t="s">
        <v>915</v>
      </c>
      <c r="K45" s="55" t="s">
        <v>227</v>
      </c>
      <c r="L45" s="55" t="s">
        <v>916</v>
      </c>
      <c r="M45" s="55" t="s">
        <v>523</v>
      </c>
      <c r="N45" s="55" t="s">
        <v>1019</v>
      </c>
      <c r="O45" s="56">
        <v>1423995816.79</v>
      </c>
      <c r="P45" s="56">
        <v>1832145062.74</v>
      </c>
      <c r="Q45" s="56">
        <v>160650784.96000001</v>
      </c>
      <c r="R45" s="56">
        <v>2160782875.0799999</v>
      </c>
      <c r="S45" s="57" t="s">
        <v>1461</v>
      </c>
      <c r="T45" s="56">
        <v>1256008789.4100001</v>
      </c>
      <c r="U45" s="58" t="s">
        <v>314</v>
      </c>
      <c r="V45" s="59" t="s">
        <v>1690</v>
      </c>
      <c r="W45" s="60">
        <f t="shared" si="0"/>
        <v>413</v>
      </c>
    </row>
    <row r="46" spans="1:23" s="9" customFormat="1" ht="170.25" customHeight="1">
      <c r="A46" s="49">
        <v>6</v>
      </c>
      <c r="B46" s="50" t="s">
        <v>134</v>
      </c>
      <c r="C46" s="51" t="s">
        <v>132</v>
      </c>
      <c r="D46" s="51" t="s">
        <v>262</v>
      </c>
      <c r="E46" s="52">
        <v>1</v>
      </c>
      <c r="F46" s="53" t="s">
        <v>556</v>
      </c>
      <c r="G46" s="54" t="s">
        <v>362</v>
      </c>
      <c r="H46" s="54" t="s">
        <v>686</v>
      </c>
      <c r="I46" s="86" t="s">
        <v>128</v>
      </c>
      <c r="J46" s="55" t="s">
        <v>127</v>
      </c>
      <c r="K46" s="55" t="s">
        <v>126</v>
      </c>
      <c r="L46" s="55" t="s">
        <v>311</v>
      </c>
      <c r="M46" s="55" t="s">
        <v>514</v>
      </c>
      <c r="N46" s="55" t="s">
        <v>1019</v>
      </c>
      <c r="O46" s="56">
        <v>57207121.719999999</v>
      </c>
      <c r="P46" s="56">
        <v>0</v>
      </c>
      <c r="Q46" s="56">
        <v>2608386.4700000002</v>
      </c>
      <c r="R46" s="56">
        <v>216004.32</v>
      </c>
      <c r="S46" s="57" t="s">
        <v>1691</v>
      </c>
      <c r="T46" s="56">
        <v>59599503.869999997</v>
      </c>
      <c r="U46" s="58" t="s">
        <v>314</v>
      </c>
      <c r="V46" s="59" t="s">
        <v>1692</v>
      </c>
      <c r="W46" s="60">
        <f t="shared" si="0"/>
        <v>1456</v>
      </c>
    </row>
    <row r="47" spans="1:23" s="9" customFormat="1" ht="153" customHeight="1">
      <c r="A47" s="49">
        <v>6</v>
      </c>
      <c r="B47" s="50" t="s">
        <v>134</v>
      </c>
      <c r="C47" s="51" t="s">
        <v>132</v>
      </c>
      <c r="D47" s="51" t="s">
        <v>262</v>
      </c>
      <c r="E47" s="52">
        <v>1</v>
      </c>
      <c r="F47" s="53" t="s">
        <v>556</v>
      </c>
      <c r="G47" s="54" t="s">
        <v>362</v>
      </c>
      <c r="H47" s="54" t="s">
        <v>686</v>
      </c>
      <c r="I47" s="86" t="s">
        <v>364</v>
      </c>
      <c r="J47" s="55" t="s">
        <v>144</v>
      </c>
      <c r="K47" s="55" t="s">
        <v>750</v>
      </c>
      <c r="L47" s="55" t="s">
        <v>311</v>
      </c>
      <c r="M47" s="55" t="s">
        <v>312</v>
      </c>
      <c r="N47" s="55" t="s">
        <v>313</v>
      </c>
      <c r="O47" s="56">
        <v>36596954.5</v>
      </c>
      <c r="P47" s="56">
        <v>0</v>
      </c>
      <c r="Q47" s="56">
        <v>1668846.28</v>
      </c>
      <c r="R47" s="56">
        <v>696000</v>
      </c>
      <c r="S47" s="57" t="s">
        <v>1693</v>
      </c>
      <c r="T47" s="56">
        <v>37569800.780000001</v>
      </c>
      <c r="U47" s="58" t="s">
        <v>314</v>
      </c>
      <c r="V47" s="59" t="s">
        <v>1694</v>
      </c>
      <c r="W47" s="60">
        <f t="shared" si="0"/>
        <v>1412</v>
      </c>
    </row>
    <row r="48" spans="1:23" s="9" customFormat="1" ht="139.5" customHeight="1">
      <c r="A48" s="49">
        <v>6</v>
      </c>
      <c r="B48" s="50" t="s">
        <v>134</v>
      </c>
      <c r="C48" s="51" t="s">
        <v>132</v>
      </c>
      <c r="D48" s="51" t="s">
        <v>262</v>
      </c>
      <c r="E48" s="52">
        <v>1</v>
      </c>
      <c r="F48" s="53" t="s">
        <v>556</v>
      </c>
      <c r="G48" s="54" t="s">
        <v>362</v>
      </c>
      <c r="H48" s="54" t="s">
        <v>686</v>
      </c>
      <c r="I48" s="86" t="s">
        <v>363</v>
      </c>
      <c r="J48" s="55" t="s">
        <v>348</v>
      </c>
      <c r="K48" s="55" t="s">
        <v>648</v>
      </c>
      <c r="L48" s="55" t="s">
        <v>311</v>
      </c>
      <c r="M48" s="55" t="s">
        <v>312</v>
      </c>
      <c r="N48" s="55" t="s">
        <v>1019</v>
      </c>
      <c r="O48" s="56">
        <v>1162489181.3099999</v>
      </c>
      <c r="P48" s="56">
        <v>0</v>
      </c>
      <c r="Q48" s="56">
        <v>58112869.520000003</v>
      </c>
      <c r="R48" s="56">
        <v>33680978.170000002</v>
      </c>
      <c r="S48" s="57" t="s">
        <v>1695</v>
      </c>
      <c r="T48" s="56">
        <v>1186921072.6600001</v>
      </c>
      <c r="U48" s="58" t="s">
        <v>314</v>
      </c>
      <c r="V48" s="59" t="s">
        <v>1696</v>
      </c>
      <c r="W48" s="60">
        <f t="shared" si="0"/>
        <v>1315</v>
      </c>
    </row>
    <row r="49" spans="1:23" s="9" customFormat="1" ht="210.75" customHeight="1">
      <c r="A49" s="49">
        <v>6</v>
      </c>
      <c r="B49" s="50" t="s">
        <v>134</v>
      </c>
      <c r="C49" s="51" t="s">
        <v>132</v>
      </c>
      <c r="D49" s="51" t="s">
        <v>262</v>
      </c>
      <c r="E49" s="52">
        <v>1</v>
      </c>
      <c r="F49" s="53" t="s">
        <v>512</v>
      </c>
      <c r="G49" s="54" t="s">
        <v>47</v>
      </c>
      <c r="H49" s="54" t="s">
        <v>686</v>
      </c>
      <c r="I49" s="86" t="s">
        <v>46</v>
      </c>
      <c r="J49" s="55" t="s">
        <v>45</v>
      </c>
      <c r="K49" s="55" t="s">
        <v>622</v>
      </c>
      <c r="L49" s="55" t="s">
        <v>311</v>
      </c>
      <c r="M49" s="55" t="s">
        <v>861</v>
      </c>
      <c r="N49" s="55" t="s">
        <v>313</v>
      </c>
      <c r="O49" s="56">
        <v>20010000.02</v>
      </c>
      <c r="P49" s="56">
        <v>0</v>
      </c>
      <c r="Q49" s="56">
        <v>772680.49</v>
      </c>
      <c r="R49" s="56">
        <v>770597.19</v>
      </c>
      <c r="S49" s="57" t="s">
        <v>1309</v>
      </c>
      <c r="T49" s="56">
        <v>20012083.32</v>
      </c>
      <c r="U49" s="58" t="s">
        <v>882</v>
      </c>
      <c r="V49" s="59" t="s">
        <v>1496</v>
      </c>
      <c r="W49" s="60">
        <f t="shared" si="0"/>
        <v>1457</v>
      </c>
    </row>
    <row r="50" spans="1:23" s="9" customFormat="1" ht="178.5" customHeight="1">
      <c r="A50" s="49">
        <v>6</v>
      </c>
      <c r="B50" s="50" t="s">
        <v>134</v>
      </c>
      <c r="C50" s="51" t="s">
        <v>132</v>
      </c>
      <c r="D50" s="51" t="s">
        <v>262</v>
      </c>
      <c r="E50" s="52">
        <v>1</v>
      </c>
      <c r="F50" s="53" t="s">
        <v>751</v>
      </c>
      <c r="G50" s="54" t="s">
        <v>752</v>
      </c>
      <c r="H50" s="54" t="s">
        <v>686</v>
      </c>
      <c r="I50" s="86" t="s">
        <v>753</v>
      </c>
      <c r="J50" s="55" t="s">
        <v>1165</v>
      </c>
      <c r="K50" s="55" t="s">
        <v>623</v>
      </c>
      <c r="L50" s="55" t="s">
        <v>311</v>
      </c>
      <c r="M50" s="55" t="s">
        <v>861</v>
      </c>
      <c r="N50" s="55" t="s">
        <v>313</v>
      </c>
      <c r="O50" s="56">
        <v>14021950.109999999</v>
      </c>
      <c r="P50" s="56">
        <v>0</v>
      </c>
      <c r="Q50" s="56">
        <v>477661.24</v>
      </c>
      <c r="R50" s="56">
        <v>2250907.7000000002</v>
      </c>
      <c r="S50" s="57" t="s">
        <v>1697</v>
      </c>
      <c r="T50" s="56">
        <v>12248703.65</v>
      </c>
      <c r="U50" s="58" t="s">
        <v>314</v>
      </c>
      <c r="V50" s="59" t="s">
        <v>1497</v>
      </c>
      <c r="W50" s="60">
        <f t="shared" si="0"/>
        <v>1385</v>
      </c>
    </row>
    <row r="51" spans="1:23" s="9" customFormat="1" ht="318" customHeight="1">
      <c r="A51" s="49">
        <v>6</v>
      </c>
      <c r="B51" s="50" t="s">
        <v>134</v>
      </c>
      <c r="C51" s="51" t="s">
        <v>132</v>
      </c>
      <c r="D51" s="51" t="s">
        <v>262</v>
      </c>
      <c r="E51" s="52">
        <v>1</v>
      </c>
      <c r="F51" s="53" t="s">
        <v>754</v>
      </c>
      <c r="G51" s="54" t="s">
        <v>755</v>
      </c>
      <c r="H51" s="54" t="s">
        <v>686</v>
      </c>
      <c r="I51" s="86">
        <v>20020671001239</v>
      </c>
      <c r="J51" s="55" t="s">
        <v>756</v>
      </c>
      <c r="K51" s="55" t="s">
        <v>757</v>
      </c>
      <c r="L51" s="55" t="s">
        <v>311</v>
      </c>
      <c r="M51" s="55" t="s">
        <v>312</v>
      </c>
      <c r="N51" s="55" t="s">
        <v>869</v>
      </c>
      <c r="O51" s="56">
        <v>3620649661.3899999</v>
      </c>
      <c r="P51" s="56">
        <v>71554917</v>
      </c>
      <c r="Q51" s="56">
        <v>152411725.09999999</v>
      </c>
      <c r="R51" s="56">
        <v>988500899.52999997</v>
      </c>
      <c r="S51" s="57" t="s">
        <v>1698</v>
      </c>
      <c r="T51" s="56">
        <v>2856115403.96</v>
      </c>
      <c r="U51" s="58" t="s">
        <v>314</v>
      </c>
      <c r="V51" s="59" t="s">
        <v>1498</v>
      </c>
      <c r="W51" s="60">
        <f t="shared" si="0"/>
        <v>1239</v>
      </c>
    </row>
    <row r="52" spans="1:23" s="9" customFormat="1" ht="342.75" customHeight="1">
      <c r="A52" s="49">
        <v>6</v>
      </c>
      <c r="B52" s="50" t="s">
        <v>134</v>
      </c>
      <c r="C52" s="51" t="s">
        <v>132</v>
      </c>
      <c r="D52" s="51" t="s">
        <v>262</v>
      </c>
      <c r="E52" s="52">
        <v>1</v>
      </c>
      <c r="F52" s="53" t="s">
        <v>754</v>
      </c>
      <c r="G52" s="54" t="s">
        <v>755</v>
      </c>
      <c r="H52" s="54" t="s">
        <v>686</v>
      </c>
      <c r="I52" s="86">
        <v>20040630001369</v>
      </c>
      <c r="J52" s="55" t="s">
        <v>682</v>
      </c>
      <c r="K52" s="55" t="s">
        <v>758</v>
      </c>
      <c r="L52" s="55" t="s">
        <v>311</v>
      </c>
      <c r="M52" s="55" t="s">
        <v>312</v>
      </c>
      <c r="N52" s="55" t="s">
        <v>869</v>
      </c>
      <c r="O52" s="56">
        <v>15590488765.83</v>
      </c>
      <c r="P52" s="56">
        <v>6550518524.5200005</v>
      </c>
      <c r="Q52" s="56">
        <v>777981079.63</v>
      </c>
      <c r="R52" s="56">
        <v>5230860386.6400003</v>
      </c>
      <c r="S52" s="57" t="s">
        <v>1699</v>
      </c>
      <c r="T52" s="56">
        <v>17688127983.34</v>
      </c>
      <c r="U52" s="58" t="s">
        <v>314</v>
      </c>
      <c r="V52" s="59" t="s">
        <v>1499</v>
      </c>
      <c r="W52" s="60">
        <f t="shared" si="0"/>
        <v>1369</v>
      </c>
    </row>
    <row r="53" spans="1:23" s="9" customFormat="1" ht="139.5" customHeight="1">
      <c r="A53" s="49">
        <v>6</v>
      </c>
      <c r="B53" s="50" t="s">
        <v>134</v>
      </c>
      <c r="C53" s="51" t="s">
        <v>132</v>
      </c>
      <c r="D53" s="51" t="s">
        <v>262</v>
      </c>
      <c r="E53" s="52">
        <v>1</v>
      </c>
      <c r="F53" s="53" t="s">
        <v>759</v>
      </c>
      <c r="G53" s="54" t="s">
        <v>760</v>
      </c>
      <c r="H53" s="54" t="s">
        <v>760</v>
      </c>
      <c r="I53" s="86" t="s">
        <v>767</v>
      </c>
      <c r="J53" s="55" t="s">
        <v>40</v>
      </c>
      <c r="K53" s="55" t="s">
        <v>1174</v>
      </c>
      <c r="L53" s="55" t="s">
        <v>311</v>
      </c>
      <c r="M53" s="55" t="s">
        <v>764</v>
      </c>
      <c r="N53" s="55" t="s">
        <v>313</v>
      </c>
      <c r="O53" s="56">
        <v>3096814.76</v>
      </c>
      <c r="P53" s="56">
        <v>0</v>
      </c>
      <c r="Q53" s="56">
        <v>738.94</v>
      </c>
      <c r="R53" s="56">
        <v>90173.1</v>
      </c>
      <c r="S53" s="57" t="s">
        <v>1700</v>
      </c>
      <c r="T53" s="56">
        <v>3007380.6</v>
      </c>
      <c r="U53" s="58" t="s">
        <v>882</v>
      </c>
      <c r="V53" s="59" t="s">
        <v>1701</v>
      </c>
      <c r="W53" s="60">
        <f t="shared" si="0"/>
        <v>359</v>
      </c>
    </row>
    <row r="54" spans="1:23" s="9" customFormat="1" ht="139.5" customHeight="1">
      <c r="A54" s="49">
        <v>6</v>
      </c>
      <c r="B54" s="50" t="s">
        <v>134</v>
      </c>
      <c r="C54" s="51" t="s">
        <v>132</v>
      </c>
      <c r="D54" s="51" t="s">
        <v>262</v>
      </c>
      <c r="E54" s="52">
        <v>1</v>
      </c>
      <c r="F54" s="53" t="s">
        <v>759</v>
      </c>
      <c r="G54" s="54" t="s">
        <v>760</v>
      </c>
      <c r="H54" s="54" t="s">
        <v>760</v>
      </c>
      <c r="I54" s="86" t="s">
        <v>62</v>
      </c>
      <c r="J54" s="55" t="s">
        <v>63</v>
      </c>
      <c r="K54" s="55" t="s">
        <v>238</v>
      </c>
      <c r="L54" s="55" t="s">
        <v>311</v>
      </c>
      <c r="M54" s="55" t="s">
        <v>764</v>
      </c>
      <c r="N54" s="55" t="s">
        <v>313</v>
      </c>
      <c r="O54" s="56">
        <v>24630746.170000002</v>
      </c>
      <c r="P54" s="56">
        <v>139877.04999999999</v>
      </c>
      <c r="Q54" s="56">
        <v>657783.44999999995</v>
      </c>
      <c r="R54" s="56">
        <v>437981.58</v>
      </c>
      <c r="S54" s="57" t="s">
        <v>1462</v>
      </c>
      <c r="T54" s="56">
        <v>25126099.219999999</v>
      </c>
      <c r="U54" s="58" t="s">
        <v>882</v>
      </c>
      <c r="V54" s="59" t="s">
        <v>1501</v>
      </c>
      <c r="W54" s="60">
        <f t="shared" si="0"/>
        <v>1312</v>
      </c>
    </row>
    <row r="55" spans="1:23" s="9" customFormat="1" ht="139.5" customHeight="1">
      <c r="A55" s="49">
        <v>6</v>
      </c>
      <c r="B55" s="50" t="s">
        <v>134</v>
      </c>
      <c r="C55" s="51" t="s">
        <v>132</v>
      </c>
      <c r="D55" s="51" t="s">
        <v>262</v>
      </c>
      <c r="E55" s="52">
        <v>1</v>
      </c>
      <c r="F55" s="53" t="s">
        <v>759</v>
      </c>
      <c r="G55" s="54" t="s">
        <v>760</v>
      </c>
      <c r="H55" s="54" t="s">
        <v>760</v>
      </c>
      <c r="I55" s="86" t="s">
        <v>65</v>
      </c>
      <c r="J55" s="55" t="s">
        <v>66</v>
      </c>
      <c r="K55" s="55" t="s">
        <v>239</v>
      </c>
      <c r="L55" s="55" t="s">
        <v>311</v>
      </c>
      <c r="M55" s="55" t="s">
        <v>764</v>
      </c>
      <c r="N55" s="55" t="s">
        <v>313</v>
      </c>
      <c r="O55" s="56">
        <v>1516670.72</v>
      </c>
      <c r="P55" s="56">
        <v>0</v>
      </c>
      <c r="Q55" s="56">
        <v>69880.13</v>
      </c>
      <c r="R55" s="56">
        <v>0</v>
      </c>
      <c r="S55" s="57" t="s">
        <v>1310</v>
      </c>
      <c r="T55" s="56">
        <v>1586550.85</v>
      </c>
      <c r="U55" s="58" t="s">
        <v>882</v>
      </c>
      <c r="V55" s="59" t="s">
        <v>1502</v>
      </c>
      <c r="W55" s="60">
        <f t="shared" si="0"/>
        <v>1327</v>
      </c>
    </row>
    <row r="56" spans="1:23" s="9" customFormat="1" ht="139.5" customHeight="1">
      <c r="A56" s="49">
        <v>6</v>
      </c>
      <c r="B56" s="50" t="s">
        <v>134</v>
      </c>
      <c r="C56" s="51" t="s">
        <v>132</v>
      </c>
      <c r="D56" s="51" t="s">
        <v>262</v>
      </c>
      <c r="E56" s="52">
        <v>1</v>
      </c>
      <c r="F56" s="53" t="s">
        <v>759</v>
      </c>
      <c r="G56" s="54" t="s">
        <v>760</v>
      </c>
      <c r="H56" s="54" t="s">
        <v>760</v>
      </c>
      <c r="I56" s="86" t="s">
        <v>67</v>
      </c>
      <c r="J56" s="55" t="s">
        <v>68</v>
      </c>
      <c r="K56" s="55" t="s">
        <v>240</v>
      </c>
      <c r="L56" s="55" t="s">
        <v>311</v>
      </c>
      <c r="M56" s="55" t="s">
        <v>764</v>
      </c>
      <c r="N56" s="55" t="s">
        <v>313</v>
      </c>
      <c r="O56" s="56">
        <v>1286314872.3499999</v>
      </c>
      <c r="P56" s="56">
        <v>166674341.84999999</v>
      </c>
      <c r="Q56" s="56">
        <v>1894069.69</v>
      </c>
      <c r="R56" s="56">
        <v>369663</v>
      </c>
      <c r="S56" s="57" t="s">
        <v>1702</v>
      </c>
      <c r="T56" s="56">
        <v>1454518874.3699999</v>
      </c>
      <c r="U56" s="58" t="s">
        <v>882</v>
      </c>
      <c r="V56" s="59" t="s">
        <v>1503</v>
      </c>
      <c r="W56" s="60">
        <f t="shared" si="0"/>
        <v>1410</v>
      </c>
    </row>
    <row r="57" spans="1:23" s="9" customFormat="1" ht="139.5" customHeight="1">
      <c r="A57" s="49">
        <v>6</v>
      </c>
      <c r="B57" s="50" t="s">
        <v>134</v>
      </c>
      <c r="C57" s="51" t="s">
        <v>132</v>
      </c>
      <c r="D57" s="51" t="s">
        <v>262</v>
      </c>
      <c r="E57" s="52">
        <v>1</v>
      </c>
      <c r="F57" s="53" t="s">
        <v>759</v>
      </c>
      <c r="G57" s="54" t="s">
        <v>760</v>
      </c>
      <c r="H57" s="54" t="s">
        <v>760</v>
      </c>
      <c r="I57" s="86" t="s">
        <v>267</v>
      </c>
      <c r="J57" s="55" t="s">
        <v>266</v>
      </c>
      <c r="K57" s="55" t="s">
        <v>241</v>
      </c>
      <c r="L57" s="55" t="s">
        <v>311</v>
      </c>
      <c r="M57" s="55" t="s">
        <v>764</v>
      </c>
      <c r="N57" s="55" t="s">
        <v>313</v>
      </c>
      <c r="O57" s="56">
        <v>8143916.9400000004</v>
      </c>
      <c r="P57" s="56">
        <v>747349.68</v>
      </c>
      <c r="Q57" s="56">
        <v>13869.31</v>
      </c>
      <c r="R57" s="56">
        <v>1234003.43</v>
      </c>
      <c r="S57" s="57" t="s">
        <v>1311</v>
      </c>
      <c r="T57" s="56">
        <v>12654674.85</v>
      </c>
      <c r="U57" s="58" t="s">
        <v>882</v>
      </c>
      <c r="V57" s="59" t="s">
        <v>1703</v>
      </c>
      <c r="W57" s="60">
        <f t="shared" si="0"/>
        <v>1461</v>
      </c>
    </row>
    <row r="58" spans="1:23" s="9" customFormat="1" ht="162" customHeight="1">
      <c r="A58" s="49">
        <v>6</v>
      </c>
      <c r="B58" s="50" t="s">
        <v>134</v>
      </c>
      <c r="C58" s="51" t="s">
        <v>132</v>
      </c>
      <c r="D58" s="51" t="s">
        <v>262</v>
      </c>
      <c r="E58" s="52">
        <v>1</v>
      </c>
      <c r="F58" s="53" t="s">
        <v>759</v>
      </c>
      <c r="G58" s="54" t="s">
        <v>760</v>
      </c>
      <c r="H58" s="54" t="s">
        <v>760</v>
      </c>
      <c r="I58" s="86" t="s">
        <v>41</v>
      </c>
      <c r="J58" s="55" t="s">
        <v>464</v>
      </c>
      <c r="K58" s="55" t="s">
        <v>630</v>
      </c>
      <c r="L58" s="55" t="s">
        <v>311</v>
      </c>
      <c r="M58" s="55" t="s">
        <v>764</v>
      </c>
      <c r="N58" s="55" t="s">
        <v>465</v>
      </c>
      <c r="O58" s="56">
        <v>9287259937.1200008</v>
      </c>
      <c r="P58" s="56">
        <v>678320433</v>
      </c>
      <c r="Q58" s="56">
        <v>473963955.24000001</v>
      </c>
      <c r="R58" s="56">
        <v>270813806.92000002</v>
      </c>
      <c r="S58" s="57" t="s">
        <v>1704</v>
      </c>
      <c r="T58" s="56">
        <v>10168730518.440001</v>
      </c>
      <c r="U58" s="58" t="s">
        <v>882</v>
      </c>
      <c r="V58" s="59" t="s">
        <v>1500</v>
      </c>
      <c r="W58" s="60">
        <f t="shared" si="0"/>
        <v>907</v>
      </c>
    </row>
    <row r="59" spans="1:23" s="9" customFormat="1" ht="139.5" customHeight="1">
      <c r="A59" s="49">
        <v>6</v>
      </c>
      <c r="B59" s="50" t="s">
        <v>134</v>
      </c>
      <c r="C59" s="51" t="s">
        <v>132</v>
      </c>
      <c r="D59" s="51" t="s">
        <v>262</v>
      </c>
      <c r="E59" s="52">
        <v>1</v>
      </c>
      <c r="F59" s="53" t="s">
        <v>759</v>
      </c>
      <c r="G59" s="54" t="s">
        <v>760</v>
      </c>
      <c r="H59" s="54" t="s">
        <v>760</v>
      </c>
      <c r="I59" s="86" t="s">
        <v>265</v>
      </c>
      <c r="J59" s="55" t="s">
        <v>937</v>
      </c>
      <c r="K59" s="55" t="s">
        <v>242</v>
      </c>
      <c r="L59" s="55" t="s">
        <v>311</v>
      </c>
      <c r="M59" s="55" t="s">
        <v>764</v>
      </c>
      <c r="N59" s="55" t="s">
        <v>465</v>
      </c>
      <c r="O59" s="56">
        <v>176213422.08000001</v>
      </c>
      <c r="P59" s="56">
        <v>3638793.83</v>
      </c>
      <c r="Q59" s="56">
        <v>10053540.560000001</v>
      </c>
      <c r="R59" s="56">
        <v>0</v>
      </c>
      <c r="S59" s="57" t="s">
        <v>1312</v>
      </c>
      <c r="T59" s="56">
        <v>189905756.47</v>
      </c>
      <c r="U59" s="58" t="s">
        <v>882</v>
      </c>
      <c r="V59" s="59" t="s">
        <v>1504</v>
      </c>
      <c r="W59" s="60">
        <f t="shared" si="0"/>
        <v>1464</v>
      </c>
    </row>
    <row r="60" spans="1:23" s="9" customFormat="1" ht="139.5" customHeight="1">
      <c r="A60" s="49">
        <v>6</v>
      </c>
      <c r="B60" s="50" t="s">
        <v>134</v>
      </c>
      <c r="C60" s="51" t="s">
        <v>132</v>
      </c>
      <c r="D60" s="51" t="s">
        <v>262</v>
      </c>
      <c r="E60" s="52">
        <v>1</v>
      </c>
      <c r="F60" s="53" t="s">
        <v>759</v>
      </c>
      <c r="G60" s="54" t="s">
        <v>760</v>
      </c>
      <c r="H60" s="54" t="s">
        <v>760</v>
      </c>
      <c r="I60" s="86" t="s">
        <v>273</v>
      </c>
      <c r="J60" s="55" t="s">
        <v>274</v>
      </c>
      <c r="K60" s="55" t="s">
        <v>275</v>
      </c>
      <c r="L60" s="55" t="s">
        <v>311</v>
      </c>
      <c r="M60" s="55" t="s">
        <v>764</v>
      </c>
      <c r="N60" s="55" t="s">
        <v>1019</v>
      </c>
      <c r="O60" s="56">
        <v>2207280815.0599999</v>
      </c>
      <c r="P60" s="56">
        <v>102285431.04000001</v>
      </c>
      <c r="Q60" s="56">
        <v>122334700.87</v>
      </c>
      <c r="R60" s="56">
        <v>65097498.840000004</v>
      </c>
      <c r="S60" s="57" t="s">
        <v>1313</v>
      </c>
      <c r="T60" s="56">
        <v>2366803448.1300001</v>
      </c>
      <c r="U60" s="58" t="s">
        <v>882</v>
      </c>
      <c r="V60" s="59" t="s">
        <v>1705</v>
      </c>
      <c r="W60" s="60">
        <f t="shared" si="0"/>
        <v>1511</v>
      </c>
    </row>
    <row r="61" spans="1:23" s="9" customFormat="1" ht="139.5" customHeight="1">
      <c r="A61" s="49">
        <v>6</v>
      </c>
      <c r="B61" s="50" t="s">
        <v>134</v>
      </c>
      <c r="C61" s="51" t="s">
        <v>132</v>
      </c>
      <c r="D61" s="51" t="s">
        <v>262</v>
      </c>
      <c r="E61" s="52">
        <v>1</v>
      </c>
      <c r="F61" s="53" t="s">
        <v>759</v>
      </c>
      <c r="G61" s="54" t="s">
        <v>760</v>
      </c>
      <c r="H61" s="54" t="s">
        <v>760</v>
      </c>
      <c r="I61" s="86" t="s">
        <v>761</v>
      </c>
      <c r="J61" s="55" t="s">
        <v>762</v>
      </c>
      <c r="K61" s="55" t="s">
        <v>763</v>
      </c>
      <c r="L61" s="55" t="s">
        <v>311</v>
      </c>
      <c r="M61" s="55" t="s">
        <v>764</v>
      </c>
      <c r="N61" s="55" t="s">
        <v>874</v>
      </c>
      <c r="O61" s="56">
        <v>39878370.289999999</v>
      </c>
      <c r="P61" s="56">
        <v>42574750.200000003</v>
      </c>
      <c r="Q61" s="56">
        <v>1434385.19</v>
      </c>
      <c r="R61" s="56">
        <v>43699371.789999999</v>
      </c>
      <c r="S61" s="57" t="s">
        <v>1315</v>
      </c>
      <c r="T61" s="56">
        <v>36031969.609999999</v>
      </c>
      <c r="U61" s="58" t="s">
        <v>882</v>
      </c>
      <c r="V61" s="59" t="s">
        <v>1505</v>
      </c>
      <c r="W61" s="60">
        <f t="shared" si="0"/>
        <v>165</v>
      </c>
    </row>
    <row r="62" spans="1:23" s="9" customFormat="1" ht="139.5" customHeight="1">
      <c r="A62" s="49">
        <v>6</v>
      </c>
      <c r="B62" s="50" t="s">
        <v>134</v>
      </c>
      <c r="C62" s="51" t="s">
        <v>132</v>
      </c>
      <c r="D62" s="51" t="s">
        <v>262</v>
      </c>
      <c r="E62" s="52">
        <v>1</v>
      </c>
      <c r="F62" s="53" t="s">
        <v>759</v>
      </c>
      <c r="G62" s="54" t="s">
        <v>760</v>
      </c>
      <c r="H62" s="54" t="s">
        <v>760</v>
      </c>
      <c r="I62" s="86" t="s">
        <v>765</v>
      </c>
      <c r="J62" s="55" t="s">
        <v>766</v>
      </c>
      <c r="K62" s="55" t="s">
        <v>243</v>
      </c>
      <c r="L62" s="55" t="s">
        <v>311</v>
      </c>
      <c r="M62" s="55" t="s">
        <v>764</v>
      </c>
      <c r="N62" s="55" t="s">
        <v>874</v>
      </c>
      <c r="O62" s="56">
        <v>16533221.59</v>
      </c>
      <c r="P62" s="56">
        <v>78615</v>
      </c>
      <c r="Q62" s="56">
        <v>741.39</v>
      </c>
      <c r="R62" s="56">
        <v>401018.37</v>
      </c>
      <c r="S62" s="57" t="s">
        <v>1314</v>
      </c>
      <c r="T62" s="56">
        <v>13859294.5</v>
      </c>
      <c r="U62" s="58" t="s">
        <v>882</v>
      </c>
      <c r="V62" s="59" t="s">
        <v>1706</v>
      </c>
      <c r="W62" s="60">
        <f t="shared" ref="W62:W94" si="1">IF(OR(LEFT(I62)="7",LEFT(I62,1)="8"),VALUE(RIGHT(I62,3)),VALUE(RIGHT(I62,4)))</f>
        <v>174</v>
      </c>
    </row>
    <row r="63" spans="1:23" s="9" customFormat="1" ht="139.5" customHeight="1">
      <c r="A63" s="49">
        <v>6</v>
      </c>
      <c r="B63" s="50" t="s">
        <v>134</v>
      </c>
      <c r="C63" s="51" t="s">
        <v>132</v>
      </c>
      <c r="D63" s="51" t="s">
        <v>262</v>
      </c>
      <c r="E63" s="52">
        <v>1</v>
      </c>
      <c r="F63" s="53" t="s">
        <v>877</v>
      </c>
      <c r="G63" s="54" t="s">
        <v>69</v>
      </c>
      <c r="H63" s="54" t="s">
        <v>69</v>
      </c>
      <c r="I63" s="86" t="s">
        <v>667</v>
      </c>
      <c r="J63" s="55" t="s">
        <v>668</v>
      </c>
      <c r="K63" s="55" t="s">
        <v>1140</v>
      </c>
      <c r="L63" s="55" t="s">
        <v>311</v>
      </c>
      <c r="M63" s="55" t="s">
        <v>881</v>
      </c>
      <c r="N63" s="55" t="s">
        <v>313</v>
      </c>
      <c r="O63" s="56">
        <v>22719.42</v>
      </c>
      <c r="P63" s="56">
        <v>0</v>
      </c>
      <c r="Q63" s="56">
        <v>579.58000000000004</v>
      </c>
      <c r="R63" s="56">
        <v>77.540000000000006</v>
      </c>
      <c r="S63" s="57" t="s">
        <v>1318</v>
      </c>
      <c r="T63" s="56">
        <v>23221.46</v>
      </c>
      <c r="U63" s="58" t="s">
        <v>314</v>
      </c>
      <c r="V63" s="59" t="s">
        <v>1508</v>
      </c>
      <c r="W63" s="60">
        <f t="shared" si="1"/>
        <v>196</v>
      </c>
    </row>
    <row r="64" spans="1:23" s="9" customFormat="1" ht="139.5" customHeight="1">
      <c r="A64" s="49">
        <v>6</v>
      </c>
      <c r="B64" s="50" t="s">
        <v>134</v>
      </c>
      <c r="C64" s="51" t="s">
        <v>132</v>
      </c>
      <c r="D64" s="51" t="s">
        <v>262</v>
      </c>
      <c r="E64" s="52">
        <v>1</v>
      </c>
      <c r="F64" s="53" t="s">
        <v>877</v>
      </c>
      <c r="G64" s="54" t="s">
        <v>69</v>
      </c>
      <c r="H64" s="54" t="s">
        <v>69</v>
      </c>
      <c r="I64" s="86" t="s">
        <v>497</v>
      </c>
      <c r="J64" s="55" t="s">
        <v>498</v>
      </c>
      <c r="K64" s="55" t="s">
        <v>1081</v>
      </c>
      <c r="L64" s="55" t="s">
        <v>311</v>
      </c>
      <c r="M64" s="55" t="s">
        <v>881</v>
      </c>
      <c r="N64" s="55" t="s">
        <v>313</v>
      </c>
      <c r="O64" s="56">
        <v>1734.16</v>
      </c>
      <c r="P64" s="56">
        <v>0</v>
      </c>
      <c r="Q64" s="56">
        <v>77.319999999999993</v>
      </c>
      <c r="R64" s="56">
        <v>0</v>
      </c>
      <c r="S64" s="57" t="s">
        <v>1317</v>
      </c>
      <c r="T64" s="56">
        <v>1811.48</v>
      </c>
      <c r="U64" s="58" t="s">
        <v>314</v>
      </c>
      <c r="V64" s="59" t="s">
        <v>1507</v>
      </c>
      <c r="W64" s="60">
        <f t="shared" si="1"/>
        <v>1368</v>
      </c>
    </row>
    <row r="65" spans="1:23" s="9" customFormat="1" ht="178.5" customHeight="1">
      <c r="A65" s="49">
        <v>6</v>
      </c>
      <c r="B65" s="50" t="s">
        <v>134</v>
      </c>
      <c r="C65" s="51" t="s">
        <v>132</v>
      </c>
      <c r="D65" s="51" t="s">
        <v>262</v>
      </c>
      <c r="E65" s="52">
        <v>1</v>
      </c>
      <c r="F65" s="53" t="s">
        <v>877</v>
      </c>
      <c r="G65" s="54" t="s">
        <v>69</v>
      </c>
      <c r="H65" s="54" t="s">
        <v>69</v>
      </c>
      <c r="I65" s="86" t="s">
        <v>1007</v>
      </c>
      <c r="J65" s="55" t="s">
        <v>357</v>
      </c>
      <c r="K65" s="55" t="s">
        <v>1061</v>
      </c>
      <c r="L65" s="55" t="s">
        <v>311</v>
      </c>
      <c r="M65" s="55" t="s">
        <v>881</v>
      </c>
      <c r="N65" s="55" t="s">
        <v>869</v>
      </c>
      <c r="O65" s="56">
        <v>51076270791.57</v>
      </c>
      <c r="P65" s="56">
        <v>26930104373.48</v>
      </c>
      <c r="Q65" s="56">
        <v>3278663256.1199999</v>
      </c>
      <c r="R65" s="56">
        <v>33108581848</v>
      </c>
      <c r="S65" s="57" t="s">
        <v>1707</v>
      </c>
      <c r="T65" s="56">
        <v>48176456573.169998</v>
      </c>
      <c r="U65" s="58" t="s">
        <v>882</v>
      </c>
      <c r="V65" s="59" t="s">
        <v>1708</v>
      </c>
      <c r="W65" s="60">
        <f t="shared" si="1"/>
        <v>362</v>
      </c>
    </row>
    <row r="66" spans="1:23" s="9" customFormat="1" ht="139.5" customHeight="1">
      <c r="A66" s="49">
        <v>6</v>
      </c>
      <c r="B66" s="50" t="s">
        <v>134</v>
      </c>
      <c r="C66" s="51" t="s">
        <v>132</v>
      </c>
      <c r="D66" s="51" t="s">
        <v>262</v>
      </c>
      <c r="E66" s="52">
        <v>1</v>
      </c>
      <c r="F66" s="53" t="s">
        <v>877</v>
      </c>
      <c r="G66" s="54" t="s">
        <v>69</v>
      </c>
      <c r="H66" s="54" t="s">
        <v>69</v>
      </c>
      <c r="I66" s="86" t="s">
        <v>1141</v>
      </c>
      <c r="J66" s="55" t="s">
        <v>1142</v>
      </c>
      <c r="K66" s="55" t="s">
        <v>496</v>
      </c>
      <c r="L66" s="55" t="s">
        <v>311</v>
      </c>
      <c r="M66" s="55" t="s">
        <v>881</v>
      </c>
      <c r="N66" s="55" t="s">
        <v>465</v>
      </c>
      <c r="O66" s="56">
        <v>10396067404.92</v>
      </c>
      <c r="P66" s="56">
        <v>1179731183.1900001</v>
      </c>
      <c r="Q66" s="56">
        <v>875665706.75999999</v>
      </c>
      <c r="R66" s="56">
        <v>634283314.40999997</v>
      </c>
      <c r="S66" s="57" t="s">
        <v>1316</v>
      </c>
      <c r="T66" s="56">
        <v>11817180980.459999</v>
      </c>
      <c r="U66" s="58" t="s">
        <v>314</v>
      </c>
      <c r="V66" s="59" t="s">
        <v>1506</v>
      </c>
      <c r="W66" s="60">
        <f t="shared" si="1"/>
        <v>1356</v>
      </c>
    </row>
    <row r="67" spans="1:23" s="9" customFormat="1" ht="139.5" customHeight="1">
      <c r="A67" s="49">
        <v>6</v>
      </c>
      <c r="B67" s="50" t="s">
        <v>134</v>
      </c>
      <c r="C67" s="51" t="s">
        <v>132</v>
      </c>
      <c r="D67" s="51" t="s">
        <v>262</v>
      </c>
      <c r="E67" s="52">
        <v>1</v>
      </c>
      <c r="F67" s="53" t="s">
        <v>1085</v>
      </c>
      <c r="G67" s="54" t="s">
        <v>1086</v>
      </c>
      <c r="H67" s="54" t="s">
        <v>1086</v>
      </c>
      <c r="I67" s="86" t="s">
        <v>1087</v>
      </c>
      <c r="J67" s="55" t="s">
        <v>175</v>
      </c>
      <c r="K67" s="55" t="s">
        <v>176</v>
      </c>
      <c r="L67" s="55" t="s">
        <v>311</v>
      </c>
      <c r="M67" s="55" t="s">
        <v>514</v>
      </c>
      <c r="N67" s="55" t="s">
        <v>313</v>
      </c>
      <c r="O67" s="56">
        <v>0</v>
      </c>
      <c r="P67" s="56">
        <v>0</v>
      </c>
      <c r="Q67" s="56">
        <v>0</v>
      </c>
      <c r="R67" s="56">
        <v>0</v>
      </c>
      <c r="S67" s="57" t="s">
        <v>1319</v>
      </c>
      <c r="T67" s="56">
        <v>0</v>
      </c>
      <c r="U67" s="58" t="s">
        <v>882</v>
      </c>
      <c r="V67" s="59" t="s">
        <v>1709</v>
      </c>
      <c r="W67" s="60">
        <f t="shared" si="1"/>
        <v>1348</v>
      </c>
    </row>
    <row r="68" spans="1:23" s="9" customFormat="1" ht="109.5" customHeight="1">
      <c r="A68" s="49">
        <v>6</v>
      </c>
      <c r="B68" s="50" t="s">
        <v>134</v>
      </c>
      <c r="C68" s="51" t="s">
        <v>132</v>
      </c>
      <c r="D68" s="51" t="s">
        <v>262</v>
      </c>
      <c r="E68" s="52">
        <v>1</v>
      </c>
      <c r="F68" s="53" t="s">
        <v>1085</v>
      </c>
      <c r="G68" s="54" t="s">
        <v>1086</v>
      </c>
      <c r="H68" s="54" t="s">
        <v>1086</v>
      </c>
      <c r="I68" s="86" t="s">
        <v>515</v>
      </c>
      <c r="J68" s="55" t="s">
        <v>516</v>
      </c>
      <c r="K68" s="55" t="s">
        <v>517</v>
      </c>
      <c r="L68" s="55" t="s">
        <v>311</v>
      </c>
      <c r="M68" s="55" t="s">
        <v>514</v>
      </c>
      <c r="N68" s="55" t="s">
        <v>465</v>
      </c>
      <c r="O68" s="56">
        <v>373074934.74000001</v>
      </c>
      <c r="P68" s="56">
        <v>31696718.039999999</v>
      </c>
      <c r="Q68" s="56">
        <v>17360541.329999998</v>
      </c>
      <c r="R68" s="56">
        <v>16466929.199999999</v>
      </c>
      <c r="S68" s="57" t="s">
        <v>1320</v>
      </c>
      <c r="T68" s="56">
        <v>405665264.91000003</v>
      </c>
      <c r="U68" s="58" t="s">
        <v>314</v>
      </c>
      <c r="V68" s="59" t="s">
        <v>1509</v>
      </c>
      <c r="W68" s="60">
        <f t="shared" si="1"/>
        <v>1398</v>
      </c>
    </row>
    <row r="69" spans="1:23" s="9" customFormat="1" ht="139.5" customHeight="1">
      <c r="A69" s="49">
        <v>6</v>
      </c>
      <c r="B69" s="50" t="s">
        <v>134</v>
      </c>
      <c r="C69" s="51" t="s">
        <v>132</v>
      </c>
      <c r="D69" s="51" t="s">
        <v>262</v>
      </c>
      <c r="E69" s="52">
        <v>1</v>
      </c>
      <c r="F69" s="53" t="s">
        <v>524</v>
      </c>
      <c r="G69" s="54" t="s">
        <v>525</v>
      </c>
      <c r="H69" s="54" t="s">
        <v>525</v>
      </c>
      <c r="I69" s="86" t="s">
        <v>526</v>
      </c>
      <c r="J69" s="55" t="s">
        <v>683</v>
      </c>
      <c r="K69" s="55" t="s">
        <v>1002</v>
      </c>
      <c r="L69" s="55" t="s">
        <v>311</v>
      </c>
      <c r="M69" s="55" t="s">
        <v>312</v>
      </c>
      <c r="N69" s="55" t="s">
        <v>313</v>
      </c>
      <c r="O69" s="56">
        <v>1680543.4</v>
      </c>
      <c r="P69" s="56">
        <v>0</v>
      </c>
      <c r="Q69" s="56">
        <v>18579.28</v>
      </c>
      <c r="R69" s="56">
        <v>0</v>
      </c>
      <c r="S69" s="57" t="s">
        <v>1321</v>
      </c>
      <c r="T69" s="56">
        <v>1699122.68</v>
      </c>
      <c r="U69" s="58" t="s">
        <v>314</v>
      </c>
      <c r="V69" s="59" t="s">
        <v>1510</v>
      </c>
      <c r="W69" s="60">
        <f t="shared" si="1"/>
        <v>1225</v>
      </c>
    </row>
    <row r="70" spans="1:23" s="9" customFormat="1" ht="139.5" customHeight="1">
      <c r="A70" s="49">
        <v>6</v>
      </c>
      <c r="B70" s="50" t="s">
        <v>134</v>
      </c>
      <c r="C70" s="51" t="s">
        <v>132</v>
      </c>
      <c r="D70" s="51" t="s">
        <v>262</v>
      </c>
      <c r="E70" s="52">
        <v>1</v>
      </c>
      <c r="F70" s="53" t="s">
        <v>298</v>
      </c>
      <c r="G70" s="54" t="s">
        <v>897</v>
      </c>
      <c r="H70" s="54" t="s">
        <v>760</v>
      </c>
      <c r="I70" s="86" t="s">
        <v>32</v>
      </c>
      <c r="J70" s="55" t="s">
        <v>33</v>
      </c>
      <c r="K70" s="55" t="s">
        <v>148</v>
      </c>
      <c r="L70" s="55" t="s">
        <v>311</v>
      </c>
      <c r="M70" s="55" t="s">
        <v>312</v>
      </c>
      <c r="N70" s="55" t="s">
        <v>313</v>
      </c>
      <c r="O70" s="56">
        <v>126937989.92</v>
      </c>
      <c r="P70" s="56">
        <v>0</v>
      </c>
      <c r="Q70" s="56">
        <v>6190015.3300000001</v>
      </c>
      <c r="R70" s="56">
        <v>-9581351.0199999996</v>
      </c>
      <c r="S70" s="57" t="s">
        <v>1463</v>
      </c>
      <c r="T70" s="56">
        <v>142709356.27000001</v>
      </c>
      <c r="U70" s="58" t="s">
        <v>882</v>
      </c>
      <c r="V70" s="59" t="s">
        <v>1511</v>
      </c>
      <c r="W70" s="60">
        <f t="shared" si="1"/>
        <v>1484</v>
      </c>
    </row>
    <row r="71" spans="1:23" s="9" customFormat="1" ht="139.5" customHeight="1">
      <c r="A71" s="49">
        <v>6</v>
      </c>
      <c r="B71" s="50" t="s">
        <v>134</v>
      </c>
      <c r="C71" s="51" t="s">
        <v>132</v>
      </c>
      <c r="D71" s="51" t="s">
        <v>262</v>
      </c>
      <c r="E71" s="52">
        <v>1</v>
      </c>
      <c r="F71" s="53" t="s">
        <v>298</v>
      </c>
      <c r="G71" s="54" t="s">
        <v>897</v>
      </c>
      <c r="H71" s="54" t="s">
        <v>897</v>
      </c>
      <c r="I71" s="86" t="s">
        <v>898</v>
      </c>
      <c r="J71" s="55" t="s">
        <v>899</v>
      </c>
      <c r="K71" s="55" t="s">
        <v>253</v>
      </c>
      <c r="L71" s="55" t="s">
        <v>311</v>
      </c>
      <c r="M71" s="55" t="s">
        <v>312</v>
      </c>
      <c r="N71" s="55" t="s">
        <v>313</v>
      </c>
      <c r="O71" s="56">
        <v>9262219.2799999993</v>
      </c>
      <c r="P71" s="56">
        <v>130083.28</v>
      </c>
      <c r="Q71" s="56">
        <v>94729.81</v>
      </c>
      <c r="R71" s="56">
        <v>231901.78</v>
      </c>
      <c r="S71" s="57" t="s">
        <v>1329</v>
      </c>
      <c r="T71" s="56">
        <v>6274922.3200000003</v>
      </c>
      <c r="U71" s="58" t="s">
        <v>882</v>
      </c>
      <c r="V71" s="59" t="s">
        <v>1519</v>
      </c>
      <c r="W71" s="60">
        <f t="shared" si="1"/>
        <v>145</v>
      </c>
    </row>
    <row r="72" spans="1:23" s="9" customFormat="1" ht="139.5" customHeight="1">
      <c r="A72" s="49">
        <v>6</v>
      </c>
      <c r="B72" s="50" t="s">
        <v>134</v>
      </c>
      <c r="C72" s="51" t="s">
        <v>132</v>
      </c>
      <c r="D72" s="51" t="s">
        <v>262</v>
      </c>
      <c r="E72" s="52">
        <v>1</v>
      </c>
      <c r="F72" s="53" t="s">
        <v>298</v>
      </c>
      <c r="G72" s="54" t="s">
        <v>897</v>
      </c>
      <c r="H72" s="54" t="s">
        <v>897</v>
      </c>
      <c r="I72" s="86" t="s">
        <v>1094</v>
      </c>
      <c r="J72" s="55" t="s">
        <v>1095</v>
      </c>
      <c r="K72" s="55" t="s">
        <v>1038</v>
      </c>
      <c r="L72" s="55" t="s">
        <v>311</v>
      </c>
      <c r="M72" s="55" t="s">
        <v>312</v>
      </c>
      <c r="N72" s="55" t="s">
        <v>313</v>
      </c>
      <c r="O72" s="56">
        <v>7683203.2000000002</v>
      </c>
      <c r="P72" s="56">
        <v>0</v>
      </c>
      <c r="Q72" s="56">
        <v>0</v>
      </c>
      <c r="R72" s="56">
        <v>0</v>
      </c>
      <c r="S72" s="57" t="s">
        <v>1324</v>
      </c>
      <c r="T72" s="56">
        <v>7683203.2000000002</v>
      </c>
      <c r="U72" s="58" t="s">
        <v>882</v>
      </c>
      <c r="V72" s="59" t="s">
        <v>1710</v>
      </c>
      <c r="W72" s="60">
        <f t="shared" si="1"/>
        <v>721</v>
      </c>
    </row>
    <row r="73" spans="1:23" s="9" customFormat="1" ht="139.5" customHeight="1">
      <c r="A73" s="49">
        <v>6</v>
      </c>
      <c r="B73" s="50" t="s">
        <v>134</v>
      </c>
      <c r="C73" s="51" t="s">
        <v>132</v>
      </c>
      <c r="D73" s="51" t="s">
        <v>262</v>
      </c>
      <c r="E73" s="52">
        <v>1</v>
      </c>
      <c r="F73" s="53" t="s">
        <v>298</v>
      </c>
      <c r="G73" s="54" t="s">
        <v>897</v>
      </c>
      <c r="H73" s="54" t="s">
        <v>897</v>
      </c>
      <c r="I73" s="86" t="s">
        <v>1096</v>
      </c>
      <c r="J73" s="55" t="s">
        <v>1097</v>
      </c>
      <c r="K73" s="55" t="s">
        <v>1098</v>
      </c>
      <c r="L73" s="55" t="s">
        <v>311</v>
      </c>
      <c r="M73" s="55" t="s">
        <v>312</v>
      </c>
      <c r="N73" s="55" t="s">
        <v>313</v>
      </c>
      <c r="O73" s="56">
        <v>10896252.109999999</v>
      </c>
      <c r="P73" s="56">
        <v>0</v>
      </c>
      <c r="Q73" s="56">
        <v>221595.96</v>
      </c>
      <c r="R73" s="56">
        <v>6045202.9500000002</v>
      </c>
      <c r="S73" s="57" t="s">
        <v>1325</v>
      </c>
      <c r="T73" s="56">
        <v>5072645.12</v>
      </c>
      <c r="U73" s="58" t="s">
        <v>882</v>
      </c>
      <c r="V73" s="59" t="s">
        <v>1513</v>
      </c>
      <c r="W73" s="60">
        <f t="shared" si="1"/>
        <v>726</v>
      </c>
    </row>
    <row r="74" spans="1:23" s="9" customFormat="1" ht="139.5" customHeight="1">
      <c r="A74" s="49">
        <v>6</v>
      </c>
      <c r="B74" s="50" t="s">
        <v>134</v>
      </c>
      <c r="C74" s="51" t="s">
        <v>132</v>
      </c>
      <c r="D74" s="51" t="s">
        <v>262</v>
      </c>
      <c r="E74" s="52">
        <v>1</v>
      </c>
      <c r="F74" s="53" t="s">
        <v>298</v>
      </c>
      <c r="G74" s="54" t="s">
        <v>897</v>
      </c>
      <c r="H74" s="54" t="s">
        <v>897</v>
      </c>
      <c r="I74" s="86" t="s">
        <v>1113</v>
      </c>
      <c r="J74" s="55" t="s">
        <v>31</v>
      </c>
      <c r="K74" s="55" t="s">
        <v>1222</v>
      </c>
      <c r="L74" s="55" t="s">
        <v>311</v>
      </c>
      <c r="M74" s="55" t="s">
        <v>312</v>
      </c>
      <c r="N74" s="55" t="s">
        <v>313</v>
      </c>
      <c r="O74" s="56">
        <v>1595.64</v>
      </c>
      <c r="P74" s="56">
        <v>0</v>
      </c>
      <c r="Q74" s="56">
        <v>73.03</v>
      </c>
      <c r="R74" s="56">
        <v>0</v>
      </c>
      <c r="S74" s="57" t="s">
        <v>1326</v>
      </c>
      <c r="T74" s="56">
        <v>1668.67</v>
      </c>
      <c r="U74" s="58" t="s">
        <v>882</v>
      </c>
      <c r="V74" s="59" t="s">
        <v>1514</v>
      </c>
      <c r="W74" s="60">
        <f t="shared" si="1"/>
        <v>1335</v>
      </c>
    </row>
    <row r="75" spans="1:23" s="9" customFormat="1" ht="139.5" customHeight="1">
      <c r="A75" s="49">
        <v>6</v>
      </c>
      <c r="B75" s="50" t="s">
        <v>134</v>
      </c>
      <c r="C75" s="51" t="s">
        <v>132</v>
      </c>
      <c r="D75" s="51" t="s">
        <v>262</v>
      </c>
      <c r="E75" s="52">
        <v>1</v>
      </c>
      <c r="F75" s="53" t="s">
        <v>298</v>
      </c>
      <c r="G75" s="54" t="s">
        <v>897</v>
      </c>
      <c r="H75" s="54" t="s">
        <v>897</v>
      </c>
      <c r="I75" s="86" t="s">
        <v>1116</v>
      </c>
      <c r="J75" s="55" t="s">
        <v>1327</v>
      </c>
      <c r="K75" s="55" t="s">
        <v>1328</v>
      </c>
      <c r="L75" s="55" t="s">
        <v>311</v>
      </c>
      <c r="M75" s="55" t="s">
        <v>312</v>
      </c>
      <c r="N75" s="55" t="s">
        <v>313</v>
      </c>
      <c r="O75" s="56">
        <v>424303112</v>
      </c>
      <c r="P75" s="56">
        <v>191613393</v>
      </c>
      <c r="Q75" s="56">
        <v>12323174</v>
      </c>
      <c r="R75" s="56">
        <v>34234507</v>
      </c>
      <c r="S75" s="57" t="s">
        <v>1711</v>
      </c>
      <c r="T75" s="56">
        <v>594005172</v>
      </c>
      <c r="U75" s="58" t="s">
        <v>882</v>
      </c>
      <c r="V75" s="59" t="s">
        <v>1516</v>
      </c>
      <c r="W75" s="60">
        <f t="shared" si="1"/>
        <v>1346</v>
      </c>
    </row>
    <row r="76" spans="1:23" s="9" customFormat="1" ht="139.5" customHeight="1">
      <c r="A76" s="49">
        <v>6</v>
      </c>
      <c r="B76" s="50" t="s">
        <v>134</v>
      </c>
      <c r="C76" s="51" t="s">
        <v>132</v>
      </c>
      <c r="D76" s="51" t="s">
        <v>262</v>
      </c>
      <c r="E76" s="52">
        <v>1</v>
      </c>
      <c r="F76" s="53" t="s">
        <v>298</v>
      </c>
      <c r="G76" s="54" t="s">
        <v>897</v>
      </c>
      <c r="H76" s="54" t="s">
        <v>897</v>
      </c>
      <c r="I76" s="86" t="s">
        <v>1117</v>
      </c>
      <c r="J76" s="55" t="s">
        <v>256</v>
      </c>
      <c r="K76" s="55" t="s">
        <v>146</v>
      </c>
      <c r="L76" s="55" t="s">
        <v>311</v>
      </c>
      <c r="M76" s="55" t="s">
        <v>312</v>
      </c>
      <c r="N76" s="55" t="s">
        <v>313</v>
      </c>
      <c r="O76" s="56">
        <v>19046902.530000001</v>
      </c>
      <c r="P76" s="56">
        <v>0</v>
      </c>
      <c r="Q76" s="56">
        <v>679844.07</v>
      </c>
      <c r="R76" s="56">
        <v>1614430.92</v>
      </c>
      <c r="S76" s="57" t="s">
        <v>1712</v>
      </c>
      <c r="T76" s="56">
        <v>18112315.68</v>
      </c>
      <c r="U76" s="58" t="s">
        <v>882</v>
      </c>
      <c r="V76" s="59" t="s">
        <v>1517</v>
      </c>
      <c r="W76" s="60">
        <f t="shared" si="1"/>
        <v>1397</v>
      </c>
    </row>
    <row r="77" spans="1:23" s="9" customFormat="1" ht="139.5" customHeight="1">
      <c r="A77" s="49">
        <v>6</v>
      </c>
      <c r="B77" s="50" t="s">
        <v>134</v>
      </c>
      <c r="C77" s="51" t="s">
        <v>132</v>
      </c>
      <c r="D77" s="51" t="s">
        <v>262</v>
      </c>
      <c r="E77" s="52">
        <v>1</v>
      </c>
      <c r="F77" s="53" t="s">
        <v>298</v>
      </c>
      <c r="G77" s="54" t="s">
        <v>897</v>
      </c>
      <c r="H77" s="54" t="s">
        <v>897</v>
      </c>
      <c r="I77" s="86" t="s">
        <v>1044</v>
      </c>
      <c r="J77" s="55" t="s">
        <v>1045</v>
      </c>
      <c r="K77" s="55" t="s">
        <v>1046</v>
      </c>
      <c r="L77" s="55" t="s">
        <v>311</v>
      </c>
      <c r="M77" s="55" t="s">
        <v>312</v>
      </c>
      <c r="N77" s="55" t="s">
        <v>313</v>
      </c>
      <c r="O77" s="56">
        <v>68631455</v>
      </c>
      <c r="P77" s="56">
        <v>198216143.59999999</v>
      </c>
      <c r="Q77" s="56">
        <v>6539417.4800000004</v>
      </c>
      <c r="R77" s="56">
        <v>106272081.64</v>
      </c>
      <c r="S77" s="57" t="s">
        <v>1713</v>
      </c>
      <c r="T77" s="56">
        <v>118878284.12</v>
      </c>
      <c r="U77" s="58" t="s">
        <v>882</v>
      </c>
      <c r="V77" s="59" t="s">
        <v>1518</v>
      </c>
      <c r="W77" s="60">
        <f t="shared" si="1"/>
        <v>1516</v>
      </c>
    </row>
    <row r="78" spans="1:23" s="9" customFormat="1" ht="139.5" customHeight="1">
      <c r="A78" s="49">
        <v>6</v>
      </c>
      <c r="B78" s="50" t="s">
        <v>134</v>
      </c>
      <c r="C78" s="51" t="s">
        <v>132</v>
      </c>
      <c r="D78" s="51" t="s">
        <v>262</v>
      </c>
      <c r="E78" s="52">
        <v>1</v>
      </c>
      <c r="F78" s="53" t="s">
        <v>298</v>
      </c>
      <c r="G78" s="54" t="s">
        <v>897</v>
      </c>
      <c r="H78" s="54" t="s">
        <v>897</v>
      </c>
      <c r="I78" s="86" t="s">
        <v>1264</v>
      </c>
      <c r="J78" s="55" t="s">
        <v>1265</v>
      </c>
      <c r="K78" s="55" t="s">
        <v>1266</v>
      </c>
      <c r="L78" s="55" t="s">
        <v>311</v>
      </c>
      <c r="M78" s="55" t="s">
        <v>312</v>
      </c>
      <c r="N78" s="55" t="s">
        <v>869</v>
      </c>
      <c r="O78" s="56">
        <v>1006473.91</v>
      </c>
      <c r="P78" s="56">
        <v>0</v>
      </c>
      <c r="Q78" s="56">
        <v>18576.93</v>
      </c>
      <c r="R78" s="56">
        <v>0</v>
      </c>
      <c r="S78" s="57" t="s">
        <v>1714</v>
      </c>
      <c r="T78" s="56">
        <v>1000000</v>
      </c>
      <c r="U78" s="58" t="s">
        <v>882</v>
      </c>
      <c r="V78" s="59" t="s">
        <v>1715</v>
      </c>
      <c r="W78" s="60">
        <f t="shared" si="1"/>
        <v>1536</v>
      </c>
    </row>
    <row r="79" spans="1:23" s="9" customFormat="1" ht="139.5" customHeight="1">
      <c r="A79" s="49">
        <v>6</v>
      </c>
      <c r="B79" s="50" t="s">
        <v>134</v>
      </c>
      <c r="C79" s="51" t="s">
        <v>132</v>
      </c>
      <c r="D79" s="51" t="s">
        <v>262</v>
      </c>
      <c r="E79" s="52">
        <v>1</v>
      </c>
      <c r="F79" s="53" t="s">
        <v>298</v>
      </c>
      <c r="G79" s="54" t="s">
        <v>897</v>
      </c>
      <c r="H79" s="54" t="s">
        <v>897</v>
      </c>
      <c r="I79" s="86" t="s">
        <v>205</v>
      </c>
      <c r="J79" s="55" t="s">
        <v>30</v>
      </c>
      <c r="K79" s="55" t="s">
        <v>206</v>
      </c>
      <c r="L79" s="55" t="s">
        <v>311</v>
      </c>
      <c r="M79" s="55" t="s">
        <v>312</v>
      </c>
      <c r="N79" s="55" t="s">
        <v>465</v>
      </c>
      <c r="O79" s="56">
        <v>9566143179.0300007</v>
      </c>
      <c r="P79" s="56">
        <v>702082490</v>
      </c>
      <c r="Q79" s="56">
        <v>1092501883.99</v>
      </c>
      <c r="R79" s="56">
        <v>989386956.24000001</v>
      </c>
      <c r="S79" s="57" t="s">
        <v>1716</v>
      </c>
      <c r="T79" s="56">
        <v>10371340596.780001</v>
      </c>
      <c r="U79" s="58" t="s">
        <v>882</v>
      </c>
      <c r="V79" s="59" t="s">
        <v>1717</v>
      </c>
      <c r="W79" s="60">
        <f t="shared" si="1"/>
        <v>742</v>
      </c>
    </row>
    <row r="80" spans="1:23" s="9" customFormat="1" ht="139.5" customHeight="1">
      <c r="A80" s="49">
        <v>6</v>
      </c>
      <c r="B80" s="50" t="s">
        <v>134</v>
      </c>
      <c r="C80" s="51" t="s">
        <v>132</v>
      </c>
      <c r="D80" s="51" t="s">
        <v>262</v>
      </c>
      <c r="E80" s="52">
        <v>1</v>
      </c>
      <c r="F80" s="53" t="s">
        <v>298</v>
      </c>
      <c r="G80" s="54" t="s">
        <v>897</v>
      </c>
      <c r="H80" s="54" t="s">
        <v>897</v>
      </c>
      <c r="I80" s="86" t="s">
        <v>640</v>
      </c>
      <c r="J80" s="55" t="s">
        <v>257</v>
      </c>
      <c r="K80" s="55" t="s">
        <v>147</v>
      </c>
      <c r="L80" s="55" t="s">
        <v>311</v>
      </c>
      <c r="M80" s="55" t="s">
        <v>312</v>
      </c>
      <c r="N80" s="55" t="s">
        <v>465</v>
      </c>
      <c r="O80" s="56">
        <v>128035176.83</v>
      </c>
      <c r="P80" s="56">
        <v>24746543.68</v>
      </c>
      <c r="Q80" s="56">
        <v>40838776.32</v>
      </c>
      <c r="R80" s="56">
        <v>28304574.52</v>
      </c>
      <c r="S80" s="57" t="s">
        <v>1718</v>
      </c>
      <c r="T80" s="56">
        <v>165315922.31</v>
      </c>
      <c r="U80" s="58" t="s">
        <v>882</v>
      </c>
      <c r="V80" s="59" t="s">
        <v>1719</v>
      </c>
      <c r="W80" s="60">
        <f t="shared" si="1"/>
        <v>1462</v>
      </c>
    </row>
    <row r="81" spans="1:25" s="9" customFormat="1" ht="177" customHeight="1">
      <c r="A81" s="49">
        <v>6</v>
      </c>
      <c r="B81" s="50" t="s">
        <v>134</v>
      </c>
      <c r="C81" s="51" t="s">
        <v>132</v>
      </c>
      <c r="D81" s="51" t="s">
        <v>262</v>
      </c>
      <c r="E81" s="52">
        <v>1</v>
      </c>
      <c r="F81" s="53" t="s">
        <v>298</v>
      </c>
      <c r="G81" s="54" t="s">
        <v>897</v>
      </c>
      <c r="H81" s="54" t="s">
        <v>897</v>
      </c>
      <c r="I81" s="86" t="s">
        <v>276</v>
      </c>
      <c r="J81" s="55" t="s">
        <v>277</v>
      </c>
      <c r="K81" s="55" t="s">
        <v>278</v>
      </c>
      <c r="L81" s="55" t="s">
        <v>311</v>
      </c>
      <c r="M81" s="55" t="s">
        <v>312</v>
      </c>
      <c r="N81" s="55" t="s">
        <v>1019</v>
      </c>
      <c r="O81" s="56">
        <v>2411300448.4299998</v>
      </c>
      <c r="P81" s="56">
        <v>67787015</v>
      </c>
      <c r="Q81" s="56">
        <v>229739039.28</v>
      </c>
      <c r="R81" s="56">
        <v>188824439.16</v>
      </c>
      <c r="S81" s="57" t="s">
        <v>1720</v>
      </c>
      <c r="T81" s="56">
        <v>2520002063.5500002</v>
      </c>
      <c r="U81" s="58" t="s">
        <v>882</v>
      </c>
      <c r="V81" s="59" t="s">
        <v>1721</v>
      </c>
      <c r="W81" s="60">
        <f t="shared" si="1"/>
        <v>1508</v>
      </c>
    </row>
    <row r="82" spans="1:25" s="9" customFormat="1" ht="139.5" customHeight="1">
      <c r="A82" s="49">
        <v>6</v>
      </c>
      <c r="B82" s="50" t="s">
        <v>134</v>
      </c>
      <c r="C82" s="51" t="s">
        <v>132</v>
      </c>
      <c r="D82" s="51" t="s">
        <v>262</v>
      </c>
      <c r="E82" s="52">
        <v>1</v>
      </c>
      <c r="F82" s="53" t="s">
        <v>298</v>
      </c>
      <c r="G82" s="54" t="s">
        <v>897</v>
      </c>
      <c r="H82" s="54" t="s">
        <v>897</v>
      </c>
      <c r="I82" s="86" t="s">
        <v>1092</v>
      </c>
      <c r="J82" s="55" t="s">
        <v>1093</v>
      </c>
      <c r="K82" s="55" t="s">
        <v>1037</v>
      </c>
      <c r="L82" s="55" t="s">
        <v>311</v>
      </c>
      <c r="M82" s="55" t="s">
        <v>312</v>
      </c>
      <c r="N82" s="55" t="s">
        <v>874</v>
      </c>
      <c r="O82" s="56">
        <v>4613287838.6999998</v>
      </c>
      <c r="P82" s="56">
        <v>921280450.86000001</v>
      </c>
      <c r="Q82" s="56">
        <v>169491239.34999999</v>
      </c>
      <c r="R82" s="56">
        <v>26886500.579999998</v>
      </c>
      <c r="S82" s="57" t="s">
        <v>1323</v>
      </c>
      <c r="T82" s="56">
        <v>5677173028.3299999</v>
      </c>
      <c r="U82" s="58" t="s">
        <v>882</v>
      </c>
      <c r="V82" s="59" t="s">
        <v>1512</v>
      </c>
      <c r="W82" s="60">
        <f t="shared" si="1"/>
        <v>582</v>
      </c>
    </row>
    <row r="83" spans="1:25" s="9" customFormat="1" ht="139.5" customHeight="1">
      <c r="A83" s="49">
        <v>6</v>
      </c>
      <c r="B83" s="50" t="s">
        <v>134</v>
      </c>
      <c r="C83" s="51" t="s">
        <v>132</v>
      </c>
      <c r="D83" s="51" t="s">
        <v>262</v>
      </c>
      <c r="E83" s="52">
        <v>1</v>
      </c>
      <c r="F83" s="53" t="s">
        <v>298</v>
      </c>
      <c r="G83" s="54" t="s">
        <v>897</v>
      </c>
      <c r="H83" s="54" t="s">
        <v>897</v>
      </c>
      <c r="I83" s="86" t="s">
        <v>1114</v>
      </c>
      <c r="J83" s="55" t="s">
        <v>1115</v>
      </c>
      <c r="K83" s="55" t="s">
        <v>145</v>
      </c>
      <c r="L83" s="55" t="s">
        <v>311</v>
      </c>
      <c r="M83" s="55" t="s">
        <v>312</v>
      </c>
      <c r="N83" s="55" t="s">
        <v>874</v>
      </c>
      <c r="O83" s="56">
        <v>8168731249</v>
      </c>
      <c r="P83" s="56">
        <v>3313455406.7199998</v>
      </c>
      <c r="Q83" s="56">
        <v>299045255.11000001</v>
      </c>
      <c r="R83" s="56">
        <v>1799230930.72</v>
      </c>
      <c r="S83" s="57" t="s">
        <v>1464</v>
      </c>
      <c r="T83" s="56">
        <v>9982000980.1000004</v>
      </c>
      <c r="U83" s="58" t="s">
        <v>882</v>
      </c>
      <c r="V83" s="59" t="s">
        <v>1515</v>
      </c>
      <c r="W83" s="60">
        <f t="shared" si="1"/>
        <v>1336</v>
      </c>
    </row>
    <row r="84" spans="1:25" s="9" customFormat="1" ht="139.5" customHeight="1">
      <c r="A84" s="49">
        <v>6</v>
      </c>
      <c r="B84" s="50" t="s">
        <v>134</v>
      </c>
      <c r="C84" s="51" t="s">
        <v>132</v>
      </c>
      <c r="D84" s="51" t="s">
        <v>262</v>
      </c>
      <c r="E84" s="52">
        <v>1</v>
      </c>
      <c r="F84" s="53" t="s">
        <v>298</v>
      </c>
      <c r="G84" s="54" t="s">
        <v>897</v>
      </c>
      <c r="H84" s="54" t="s">
        <v>897</v>
      </c>
      <c r="I84" s="86">
        <v>700006213166</v>
      </c>
      <c r="J84" s="55" t="s">
        <v>366</v>
      </c>
      <c r="K84" s="55" t="s">
        <v>370</v>
      </c>
      <c r="L84" s="55" t="s">
        <v>916</v>
      </c>
      <c r="M84" s="55" t="s">
        <v>1091</v>
      </c>
      <c r="N84" s="55" t="s">
        <v>313</v>
      </c>
      <c r="O84" s="56">
        <v>488766</v>
      </c>
      <c r="P84" s="56">
        <v>0</v>
      </c>
      <c r="Q84" s="56">
        <v>0</v>
      </c>
      <c r="R84" s="56">
        <v>0</v>
      </c>
      <c r="S84" s="57" t="s">
        <v>1322</v>
      </c>
      <c r="T84" s="56">
        <v>488766</v>
      </c>
      <c r="U84" s="58" t="s">
        <v>882</v>
      </c>
      <c r="V84" s="59" t="s">
        <v>1722</v>
      </c>
      <c r="W84" s="60">
        <f t="shared" si="1"/>
        <v>166</v>
      </c>
    </row>
    <row r="85" spans="1:25" s="9" customFormat="1" ht="139.5" customHeight="1">
      <c r="A85" s="49">
        <v>6</v>
      </c>
      <c r="B85" s="50" t="s">
        <v>134</v>
      </c>
      <c r="C85" s="51" t="s">
        <v>132</v>
      </c>
      <c r="D85" s="51" t="s">
        <v>262</v>
      </c>
      <c r="E85" s="52">
        <v>1</v>
      </c>
      <c r="F85" s="53" t="s">
        <v>1119</v>
      </c>
      <c r="G85" s="54" t="s">
        <v>1120</v>
      </c>
      <c r="H85" s="54" t="s">
        <v>1120</v>
      </c>
      <c r="I85" s="86" t="s">
        <v>1121</v>
      </c>
      <c r="J85" s="55" t="s">
        <v>174</v>
      </c>
      <c r="K85" s="55" t="s">
        <v>1151</v>
      </c>
      <c r="L85" s="55" t="s">
        <v>311</v>
      </c>
      <c r="M85" s="55" t="s">
        <v>861</v>
      </c>
      <c r="N85" s="55" t="s">
        <v>465</v>
      </c>
      <c r="O85" s="56">
        <v>566944736.10000002</v>
      </c>
      <c r="P85" s="56">
        <v>182041837.91</v>
      </c>
      <c r="Q85" s="56">
        <v>1613427.25</v>
      </c>
      <c r="R85" s="56">
        <v>17300956.039999999</v>
      </c>
      <c r="S85" s="57" t="s">
        <v>1465</v>
      </c>
      <c r="T85" s="56">
        <v>733299045.22000003</v>
      </c>
      <c r="U85" s="58" t="s">
        <v>314</v>
      </c>
      <c r="V85" s="59" t="s">
        <v>1520</v>
      </c>
      <c r="W85" s="60">
        <f t="shared" si="1"/>
        <v>1320</v>
      </c>
    </row>
    <row r="86" spans="1:25" s="9" customFormat="1" ht="139.5" customHeight="1">
      <c r="A86" s="49">
        <v>6</v>
      </c>
      <c r="B86" s="50" t="s">
        <v>134</v>
      </c>
      <c r="C86" s="51" t="s">
        <v>132</v>
      </c>
      <c r="D86" s="51" t="s">
        <v>262</v>
      </c>
      <c r="E86" s="52">
        <v>1</v>
      </c>
      <c r="F86" s="53" t="s">
        <v>1119</v>
      </c>
      <c r="G86" s="54" t="s">
        <v>1120</v>
      </c>
      <c r="H86" s="54" t="s">
        <v>1120</v>
      </c>
      <c r="I86" s="86" t="s">
        <v>1122</v>
      </c>
      <c r="J86" s="55" t="s">
        <v>260</v>
      </c>
      <c r="K86" s="55" t="s">
        <v>1152</v>
      </c>
      <c r="L86" s="55" t="s">
        <v>311</v>
      </c>
      <c r="M86" s="55" t="s">
        <v>861</v>
      </c>
      <c r="N86" s="55" t="s">
        <v>1019</v>
      </c>
      <c r="O86" s="56">
        <v>8158506.8600000003</v>
      </c>
      <c r="P86" s="56">
        <v>184702.48</v>
      </c>
      <c r="Q86" s="56">
        <v>113012.89</v>
      </c>
      <c r="R86" s="56">
        <v>1919670.42</v>
      </c>
      <c r="S86" s="57" t="s">
        <v>1466</v>
      </c>
      <c r="T86" s="56">
        <v>6536551.8099999996</v>
      </c>
      <c r="U86" s="58" t="s">
        <v>314</v>
      </c>
      <c r="V86" s="59" t="s">
        <v>1521</v>
      </c>
      <c r="W86" s="60">
        <f t="shared" si="1"/>
        <v>1321</v>
      </c>
    </row>
    <row r="87" spans="1:25" s="9" customFormat="1" ht="139.5" customHeight="1">
      <c r="A87" s="49">
        <v>6</v>
      </c>
      <c r="B87" s="50" t="s">
        <v>134</v>
      </c>
      <c r="C87" s="51" t="s">
        <v>132</v>
      </c>
      <c r="D87" s="51" t="s">
        <v>262</v>
      </c>
      <c r="E87" s="52">
        <v>1</v>
      </c>
      <c r="F87" s="53" t="s">
        <v>537</v>
      </c>
      <c r="G87" s="54" t="s">
        <v>538</v>
      </c>
      <c r="H87" s="54" t="s">
        <v>897</v>
      </c>
      <c r="I87" s="86" t="s">
        <v>780</v>
      </c>
      <c r="J87" s="55" t="s">
        <v>781</v>
      </c>
      <c r="K87" s="55" t="s">
        <v>653</v>
      </c>
      <c r="L87" s="55" t="s">
        <v>916</v>
      </c>
      <c r="M87" s="55" t="s">
        <v>488</v>
      </c>
      <c r="N87" s="55" t="s">
        <v>465</v>
      </c>
      <c r="O87" s="56">
        <v>175440364.31999999</v>
      </c>
      <c r="P87" s="56">
        <v>83675629</v>
      </c>
      <c r="Q87" s="56">
        <v>8211712.8399999999</v>
      </c>
      <c r="R87" s="56">
        <v>59255646.789999999</v>
      </c>
      <c r="S87" s="57" t="s">
        <v>1723</v>
      </c>
      <c r="T87" s="56">
        <v>208072059.37</v>
      </c>
      <c r="U87" s="58" t="s">
        <v>314</v>
      </c>
      <c r="V87" s="59" t="s">
        <v>1522</v>
      </c>
      <c r="W87" s="60">
        <f t="shared" si="1"/>
        <v>1450</v>
      </c>
    </row>
    <row r="88" spans="1:25" s="9" customFormat="1" ht="195.75" customHeight="1">
      <c r="A88" s="49">
        <v>6</v>
      </c>
      <c r="B88" s="50" t="s">
        <v>134</v>
      </c>
      <c r="C88" s="51" t="s">
        <v>132</v>
      </c>
      <c r="D88" s="51" t="s">
        <v>262</v>
      </c>
      <c r="E88" s="52">
        <v>1</v>
      </c>
      <c r="F88" s="53" t="s">
        <v>537</v>
      </c>
      <c r="G88" s="54" t="s">
        <v>538</v>
      </c>
      <c r="H88" s="54" t="s">
        <v>538</v>
      </c>
      <c r="I88" s="86" t="s">
        <v>775</v>
      </c>
      <c r="J88" s="55" t="s">
        <v>22</v>
      </c>
      <c r="K88" s="55" t="s">
        <v>651</v>
      </c>
      <c r="L88" s="55" t="s">
        <v>311</v>
      </c>
      <c r="M88" s="55" t="s">
        <v>312</v>
      </c>
      <c r="N88" s="55" t="s">
        <v>313</v>
      </c>
      <c r="O88" s="56">
        <v>506026134.92000002</v>
      </c>
      <c r="P88" s="56">
        <v>0</v>
      </c>
      <c r="Q88" s="56">
        <v>22752890.210000001</v>
      </c>
      <c r="R88" s="56">
        <v>8012798.1200000001</v>
      </c>
      <c r="S88" s="57" t="s">
        <v>1724</v>
      </c>
      <c r="T88" s="56">
        <v>520766227.00999999</v>
      </c>
      <c r="U88" s="58" t="s">
        <v>314</v>
      </c>
      <c r="V88" s="59" t="s">
        <v>1725</v>
      </c>
      <c r="W88" s="60">
        <f t="shared" si="1"/>
        <v>1129</v>
      </c>
    </row>
    <row r="89" spans="1:25" s="9" customFormat="1" ht="225.75" customHeight="1">
      <c r="A89" s="49">
        <v>6</v>
      </c>
      <c r="B89" s="50" t="s">
        <v>134</v>
      </c>
      <c r="C89" s="51" t="s">
        <v>132</v>
      </c>
      <c r="D89" s="51" t="s">
        <v>262</v>
      </c>
      <c r="E89" s="52">
        <v>1</v>
      </c>
      <c r="F89" s="53" t="s">
        <v>537</v>
      </c>
      <c r="G89" s="54" t="s">
        <v>538</v>
      </c>
      <c r="H89" s="54" t="s">
        <v>538</v>
      </c>
      <c r="I89" s="86" t="s">
        <v>776</v>
      </c>
      <c r="J89" s="55" t="s">
        <v>777</v>
      </c>
      <c r="K89" s="55" t="s">
        <v>652</v>
      </c>
      <c r="L89" s="55" t="s">
        <v>311</v>
      </c>
      <c r="M89" s="55" t="s">
        <v>312</v>
      </c>
      <c r="N89" s="55" t="s">
        <v>465</v>
      </c>
      <c r="O89" s="56">
        <v>20465517057.759998</v>
      </c>
      <c r="P89" s="56">
        <v>12496756.42</v>
      </c>
      <c r="Q89" s="56">
        <v>1214062693.1199999</v>
      </c>
      <c r="R89" s="56">
        <v>1411732980.8399999</v>
      </c>
      <c r="S89" s="57" t="s">
        <v>1331</v>
      </c>
      <c r="T89" s="56">
        <v>20280343526.459999</v>
      </c>
      <c r="U89" s="58" t="s">
        <v>882</v>
      </c>
      <c r="V89" s="59" t="s">
        <v>1726</v>
      </c>
      <c r="W89" s="60">
        <f t="shared" si="1"/>
        <v>1339</v>
      </c>
    </row>
    <row r="90" spans="1:25" s="9" customFormat="1" ht="139.5" customHeight="1">
      <c r="A90" s="49">
        <v>6</v>
      </c>
      <c r="B90" s="50" t="s">
        <v>134</v>
      </c>
      <c r="C90" s="51" t="s">
        <v>132</v>
      </c>
      <c r="D90" s="51" t="s">
        <v>262</v>
      </c>
      <c r="E90" s="52">
        <v>1</v>
      </c>
      <c r="F90" s="53" t="s">
        <v>537</v>
      </c>
      <c r="G90" s="54" t="s">
        <v>538</v>
      </c>
      <c r="H90" s="54" t="s">
        <v>538</v>
      </c>
      <c r="I90" s="86">
        <v>700006200134</v>
      </c>
      <c r="J90" s="55" t="s">
        <v>539</v>
      </c>
      <c r="K90" s="55" t="s">
        <v>1043</v>
      </c>
      <c r="L90" s="55" t="s">
        <v>916</v>
      </c>
      <c r="M90" s="55" t="s">
        <v>540</v>
      </c>
      <c r="N90" s="55" t="s">
        <v>313</v>
      </c>
      <c r="O90" s="56">
        <v>0</v>
      </c>
      <c r="P90" s="56">
        <v>0</v>
      </c>
      <c r="Q90" s="56">
        <v>0</v>
      </c>
      <c r="R90" s="56">
        <v>0</v>
      </c>
      <c r="S90" s="57" t="s">
        <v>1330</v>
      </c>
      <c r="T90" s="56">
        <v>0</v>
      </c>
      <c r="U90" s="58" t="s">
        <v>882</v>
      </c>
      <c r="V90" s="59" t="s">
        <v>1727</v>
      </c>
      <c r="W90" s="60">
        <f t="shared" si="1"/>
        <v>134</v>
      </c>
    </row>
    <row r="91" spans="1:25" s="9" customFormat="1" ht="139.5" customHeight="1">
      <c r="A91" s="49">
        <v>6</v>
      </c>
      <c r="B91" s="50" t="s">
        <v>134</v>
      </c>
      <c r="C91" s="51" t="s">
        <v>132</v>
      </c>
      <c r="D91" s="51" t="s">
        <v>262</v>
      </c>
      <c r="E91" s="52">
        <v>1</v>
      </c>
      <c r="F91" s="53" t="s">
        <v>537</v>
      </c>
      <c r="G91" s="54" t="s">
        <v>538</v>
      </c>
      <c r="H91" s="54" t="s">
        <v>538</v>
      </c>
      <c r="I91" s="86">
        <v>700006120230</v>
      </c>
      <c r="J91" s="55" t="s">
        <v>21</v>
      </c>
      <c r="K91" s="55" t="s">
        <v>774</v>
      </c>
      <c r="L91" s="55" t="s">
        <v>916</v>
      </c>
      <c r="M91" s="55" t="s">
        <v>552</v>
      </c>
      <c r="N91" s="55" t="s">
        <v>313</v>
      </c>
      <c r="O91" s="56">
        <v>0</v>
      </c>
      <c r="P91" s="56">
        <v>0</v>
      </c>
      <c r="Q91" s="56">
        <v>0</v>
      </c>
      <c r="R91" s="56">
        <v>0</v>
      </c>
      <c r="S91" s="57" t="s">
        <v>177</v>
      </c>
      <c r="T91" s="56">
        <v>0</v>
      </c>
      <c r="U91" s="58" t="s">
        <v>882</v>
      </c>
      <c r="V91" s="59" t="s">
        <v>1523</v>
      </c>
      <c r="W91" s="60">
        <f t="shared" si="1"/>
        <v>230</v>
      </c>
    </row>
    <row r="92" spans="1:25" s="9" customFormat="1" ht="139.5" customHeight="1">
      <c r="A92" s="49">
        <v>6</v>
      </c>
      <c r="B92" s="50" t="s">
        <v>134</v>
      </c>
      <c r="C92" s="51" t="s">
        <v>132</v>
      </c>
      <c r="D92" s="51" t="s">
        <v>262</v>
      </c>
      <c r="E92" s="52">
        <v>1</v>
      </c>
      <c r="F92" s="53" t="s">
        <v>537</v>
      </c>
      <c r="G92" s="54" t="s">
        <v>538</v>
      </c>
      <c r="H92" s="54" t="s">
        <v>538</v>
      </c>
      <c r="I92" s="86" t="s">
        <v>778</v>
      </c>
      <c r="J92" s="55" t="s">
        <v>113</v>
      </c>
      <c r="K92" s="55" t="s">
        <v>486</v>
      </c>
      <c r="L92" s="55" t="s">
        <v>916</v>
      </c>
      <c r="M92" s="55" t="s">
        <v>1099</v>
      </c>
      <c r="N92" s="55" t="s">
        <v>465</v>
      </c>
      <c r="O92" s="56">
        <v>53371525.990000002</v>
      </c>
      <c r="P92" s="56">
        <v>1527916.61</v>
      </c>
      <c r="Q92" s="56">
        <v>2466615.79</v>
      </c>
      <c r="R92" s="56">
        <v>3587580.77</v>
      </c>
      <c r="S92" s="57" t="s">
        <v>1332</v>
      </c>
      <c r="T92" s="56">
        <v>53778477.619999997</v>
      </c>
      <c r="U92" s="58" t="s">
        <v>314</v>
      </c>
      <c r="V92" s="59" t="s">
        <v>1524</v>
      </c>
      <c r="W92" s="60">
        <f t="shared" si="1"/>
        <v>1446</v>
      </c>
    </row>
    <row r="93" spans="1:25" s="9" customFormat="1" ht="139.5" customHeight="1">
      <c r="A93" s="49">
        <v>6</v>
      </c>
      <c r="B93" s="50" t="s">
        <v>134</v>
      </c>
      <c r="C93" s="51" t="s">
        <v>132</v>
      </c>
      <c r="D93" s="51" t="s">
        <v>262</v>
      </c>
      <c r="E93" s="52">
        <v>1</v>
      </c>
      <c r="F93" s="53" t="s">
        <v>537</v>
      </c>
      <c r="G93" s="54" t="s">
        <v>538</v>
      </c>
      <c r="H93" s="54" t="s">
        <v>538</v>
      </c>
      <c r="I93" s="86" t="s">
        <v>779</v>
      </c>
      <c r="J93" s="55" t="s">
        <v>261</v>
      </c>
      <c r="K93" s="55" t="s">
        <v>487</v>
      </c>
      <c r="L93" s="55" t="s">
        <v>916</v>
      </c>
      <c r="M93" s="55" t="s">
        <v>1099</v>
      </c>
      <c r="N93" s="55" t="s">
        <v>465</v>
      </c>
      <c r="O93" s="56">
        <v>60457919.280000001</v>
      </c>
      <c r="P93" s="56">
        <v>308108.02</v>
      </c>
      <c r="Q93" s="56">
        <v>2227532.54</v>
      </c>
      <c r="R93" s="56">
        <v>18079829.07</v>
      </c>
      <c r="S93" s="57" t="s">
        <v>1333</v>
      </c>
      <c r="T93" s="56">
        <v>44913730.770000003</v>
      </c>
      <c r="U93" s="58" t="s">
        <v>314</v>
      </c>
      <c r="V93" s="59" t="s">
        <v>1728</v>
      </c>
      <c r="W93" s="60">
        <f t="shared" si="1"/>
        <v>1449</v>
      </c>
    </row>
    <row r="94" spans="1:25" s="9" customFormat="1" ht="139.5" customHeight="1">
      <c r="A94" s="49">
        <v>6</v>
      </c>
      <c r="B94" s="50" t="s">
        <v>134</v>
      </c>
      <c r="C94" s="51" t="s">
        <v>132</v>
      </c>
      <c r="D94" s="51" t="s">
        <v>262</v>
      </c>
      <c r="E94" s="52">
        <v>1</v>
      </c>
      <c r="F94" s="53" t="s">
        <v>922</v>
      </c>
      <c r="G94" s="54" t="s">
        <v>923</v>
      </c>
      <c r="H94" s="54" t="s">
        <v>923</v>
      </c>
      <c r="I94" s="86" t="s">
        <v>305</v>
      </c>
      <c r="J94" s="55" t="s">
        <v>615</v>
      </c>
      <c r="K94" s="55" t="s">
        <v>616</v>
      </c>
      <c r="L94" s="55" t="s">
        <v>311</v>
      </c>
      <c r="M94" s="55" t="s">
        <v>1100</v>
      </c>
      <c r="N94" s="55" t="s">
        <v>313</v>
      </c>
      <c r="O94" s="56">
        <v>0</v>
      </c>
      <c r="P94" s="56">
        <v>0</v>
      </c>
      <c r="Q94" s="56">
        <v>0</v>
      </c>
      <c r="R94" s="56">
        <v>0</v>
      </c>
      <c r="S94" s="57" t="s">
        <v>1729</v>
      </c>
      <c r="T94" s="56">
        <v>0</v>
      </c>
      <c r="U94" s="58" t="s">
        <v>882</v>
      </c>
      <c r="V94" s="59" t="s">
        <v>1730</v>
      </c>
      <c r="W94" s="60">
        <f t="shared" si="1"/>
        <v>1367</v>
      </c>
    </row>
    <row r="95" spans="1:25" s="48" customFormat="1" ht="20.25" customHeight="1" outlineLevel="2">
      <c r="A95" s="68"/>
      <c r="B95" s="110" t="s">
        <v>383</v>
      </c>
      <c r="C95" s="111"/>
      <c r="D95" s="111"/>
      <c r="E95" s="69">
        <f>SUBTOTAL(9,E96:E97)</f>
        <v>2</v>
      </c>
      <c r="F95" s="70"/>
      <c r="G95" s="70"/>
      <c r="H95" s="70"/>
      <c r="I95" s="88"/>
      <c r="J95" s="70"/>
      <c r="K95" s="70"/>
      <c r="L95" s="70"/>
      <c r="M95" s="70"/>
      <c r="N95" s="70"/>
      <c r="O95" s="72"/>
      <c r="P95" s="72"/>
      <c r="Q95" s="72"/>
      <c r="R95" s="72"/>
      <c r="S95" s="70"/>
      <c r="T95" s="72"/>
      <c r="U95" s="70"/>
      <c r="V95" s="73"/>
      <c r="W95" s="71"/>
      <c r="Y95" s="9"/>
    </row>
    <row r="96" spans="1:25" s="9" customFormat="1" ht="243" customHeight="1">
      <c r="A96" s="49">
        <v>6</v>
      </c>
      <c r="B96" s="50" t="s">
        <v>134</v>
      </c>
      <c r="C96" s="51" t="s">
        <v>132</v>
      </c>
      <c r="D96" s="51" t="s">
        <v>699</v>
      </c>
      <c r="E96" s="52">
        <v>1</v>
      </c>
      <c r="F96" s="53">
        <v>411</v>
      </c>
      <c r="G96" s="54" t="s">
        <v>913</v>
      </c>
      <c r="H96" s="54" t="s">
        <v>700</v>
      </c>
      <c r="I96" s="86">
        <v>20060641101413</v>
      </c>
      <c r="J96" s="55" t="s">
        <v>703</v>
      </c>
      <c r="K96" s="55" t="s">
        <v>701</v>
      </c>
      <c r="L96" s="55" t="s">
        <v>916</v>
      </c>
      <c r="M96" s="55" t="s">
        <v>185</v>
      </c>
      <c r="N96" s="55" t="s">
        <v>869</v>
      </c>
      <c r="O96" s="56">
        <v>90805944.75</v>
      </c>
      <c r="P96" s="56">
        <v>41183854.229999997</v>
      </c>
      <c r="Q96" s="56">
        <v>640215.46</v>
      </c>
      <c r="R96" s="56">
        <v>132630014.44</v>
      </c>
      <c r="S96" s="57" t="s">
        <v>1467</v>
      </c>
      <c r="T96" s="56">
        <v>0</v>
      </c>
      <c r="U96" s="58" t="s">
        <v>314</v>
      </c>
      <c r="V96" s="59" t="s">
        <v>1525</v>
      </c>
      <c r="W96" s="60">
        <f>IF(OR(LEFT(I96)="7",LEFT(I96,1)="8"),VALUE(RIGHT(I96,3)),VALUE(RIGHT(I96,4)))</f>
        <v>1413</v>
      </c>
    </row>
    <row r="97" spans="1:25" s="9" customFormat="1" ht="139.5" customHeight="1">
      <c r="A97" s="49">
        <v>6</v>
      </c>
      <c r="B97" s="50" t="s">
        <v>134</v>
      </c>
      <c r="C97" s="51" t="s">
        <v>132</v>
      </c>
      <c r="D97" s="51" t="s">
        <v>699</v>
      </c>
      <c r="E97" s="52">
        <v>1</v>
      </c>
      <c r="F97" s="53" t="s">
        <v>877</v>
      </c>
      <c r="G97" s="54" t="s">
        <v>69</v>
      </c>
      <c r="H97" s="54" t="s">
        <v>76</v>
      </c>
      <c r="I97" s="86" t="s">
        <v>70</v>
      </c>
      <c r="J97" s="55" t="s">
        <v>71</v>
      </c>
      <c r="K97" s="55" t="s">
        <v>15</v>
      </c>
      <c r="L97" s="55" t="s">
        <v>311</v>
      </c>
      <c r="M97" s="55" t="s">
        <v>881</v>
      </c>
      <c r="N97" s="55" t="s">
        <v>313</v>
      </c>
      <c r="O97" s="56">
        <v>0</v>
      </c>
      <c r="P97" s="56">
        <v>0</v>
      </c>
      <c r="Q97" s="56">
        <v>0</v>
      </c>
      <c r="R97" s="56">
        <v>0</v>
      </c>
      <c r="S97" s="57" t="s">
        <v>1468</v>
      </c>
      <c r="T97" s="56">
        <v>0</v>
      </c>
      <c r="U97" s="58" t="s">
        <v>314</v>
      </c>
      <c r="V97" s="59" t="s">
        <v>1526</v>
      </c>
      <c r="W97" s="60">
        <f>IF(OR(LEFT(I97)="7",LEFT(I97,1)="8"),VALUE(RIGHT(I97,3)),VALUE(RIGHT(I97,4)))</f>
        <v>55</v>
      </c>
    </row>
    <row r="98" spans="1:25" s="48" customFormat="1" ht="20.25" customHeight="1" outlineLevel="2">
      <c r="A98" s="68"/>
      <c r="B98" s="98" t="s">
        <v>385</v>
      </c>
      <c r="C98" s="99"/>
      <c r="D98" s="99"/>
      <c r="E98" s="69">
        <f>SUBTOTAL(9,E99:E109)</f>
        <v>10</v>
      </c>
      <c r="F98" s="70"/>
      <c r="G98" s="70"/>
      <c r="H98" s="70"/>
      <c r="I98" s="88"/>
      <c r="J98" s="70"/>
      <c r="K98" s="70"/>
      <c r="L98" s="70"/>
      <c r="M98" s="70"/>
      <c r="N98" s="70"/>
      <c r="O98" s="72"/>
      <c r="P98" s="72"/>
      <c r="Q98" s="72"/>
      <c r="R98" s="72"/>
      <c r="S98" s="70"/>
      <c r="T98" s="72"/>
      <c r="U98" s="70"/>
      <c r="V98" s="73"/>
      <c r="W98" s="71"/>
      <c r="Y98" s="9"/>
    </row>
    <row r="99" spans="1:25" s="9" customFormat="1" ht="149.25" customHeight="1">
      <c r="A99" s="49">
        <v>6</v>
      </c>
      <c r="B99" s="50" t="s">
        <v>134</v>
      </c>
      <c r="C99" s="51" t="s">
        <v>132</v>
      </c>
      <c r="D99" s="51" t="s">
        <v>1020</v>
      </c>
      <c r="E99" s="52">
        <v>1</v>
      </c>
      <c r="F99" s="53">
        <v>213</v>
      </c>
      <c r="G99" s="54" t="s">
        <v>1001</v>
      </c>
      <c r="H99" s="54" t="s">
        <v>906</v>
      </c>
      <c r="I99" s="86" t="s">
        <v>907</v>
      </c>
      <c r="J99" s="55" t="s">
        <v>908</v>
      </c>
      <c r="K99" s="55" t="s">
        <v>222</v>
      </c>
      <c r="L99" s="55" t="s">
        <v>311</v>
      </c>
      <c r="M99" s="55" t="s">
        <v>312</v>
      </c>
      <c r="N99" s="55" t="s">
        <v>313</v>
      </c>
      <c r="O99" s="56">
        <v>0</v>
      </c>
      <c r="P99" s="56">
        <v>0</v>
      </c>
      <c r="Q99" s="56">
        <v>0</v>
      </c>
      <c r="R99" s="56">
        <v>0</v>
      </c>
      <c r="S99" s="57" t="s">
        <v>1731</v>
      </c>
      <c r="T99" s="56">
        <v>0</v>
      </c>
      <c r="U99" s="58" t="s">
        <v>314</v>
      </c>
      <c r="V99" s="59" t="s">
        <v>1732</v>
      </c>
      <c r="W99" s="60">
        <f t="shared" ref="W99:W108" si="2">IF(OR(LEFT(I99)="7",LEFT(I99,1)="8"),VALUE(RIGHT(I99,3)),VALUE(RIGHT(I99,4)))</f>
        <v>1100</v>
      </c>
    </row>
    <row r="100" spans="1:25" s="9" customFormat="1" ht="153" customHeight="1">
      <c r="A100" s="49">
        <v>6</v>
      </c>
      <c r="B100" s="50" t="s">
        <v>134</v>
      </c>
      <c r="C100" s="51" t="s">
        <v>132</v>
      </c>
      <c r="D100" s="51" t="s">
        <v>1020</v>
      </c>
      <c r="E100" s="52">
        <v>1</v>
      </c>
      <c r="F100" s="53">
        <v>715</v>
      </c>
      <c r="G100" s="54" t="s">
        <v>553</v>
      </c>
      <c r="H100" s="54" t="s">
        <v>554</v>
      </c>
      <c r="I100" s="86">
        <v>20050671501393</v>
      </c>
      <c r="J100" s="55" t="s">
        <v>555</v>
      </c>
      <c r="K100" s="55" t="s">
        <v>1124</v>
      </c>
      <c r="L100" s="55" t="s">
        <v>311</v>
      </c>
      <c r="M100" s="55" t="s">
        <v>312</v>
      </c>
      <c r="N100" s="55" t="s">
        <v>313</v>
      </c>
      <c r="O100" s="56">
        <v>20704.03</v>
      </c>
      <c r="P100" s="56">
        <v>6005116</v>
      </c>
      <c r="Q100" s="56">
        <v>0</v>
      </c>
      <c r="R100" s="56">
        <v>6019939.0499999998</v>
      </c>
      <c r="S100" s="57" t="s">
        <v>1733</v>
      </c>
      <c r="T100" s="56">
        <v>5880.98</v>
      </c>
      <c r="U100" s="58" t="s">
        <v>314</v>
      </c>
      <c r="V100" s="59" t="s">
        <v>1734</v>
      </c>
      <c r="W100" s="60">
        <f t="shared" si="2"/>
        <v>1393</v>
      </c>
    </row>
    <row r="101" spans="1:25" s="9" customFormat="1" ht="139.5" customHeight="1">
      <c r="A101" s="49">
        <v>6</v>
      </c>
      <c r="B101" s="50" t="s">
        <v>134</v>
      </c>
      <c r="C101" s="51" t="s">
        <v>132</v>
      </c>
      <c r="D101" s="51" t="s">
        <v>1020</v>
      </c>
      <c r="E101" s="52">
        <v>1</v>
      </c>
      <c r="F101" s="53" t="s">
        <v>877</v>
      </c>
      <c r="G101" s="54" t="s">
        <v>69</v>
      </c>
      <c r="H101" s="54" t="s">
        <v>1027</v>
      </c>
      <c r="I101" s="86" t="s">
        <v>72</v>
      </c>
      <c r="J101" s="55" t="s">
        <v>73</v>
      </c>
      <c r="K101" s="55" t="s">
        <v>1125</v>
      </c>
      <c r="L101" s="55" t="s">
        <v>311</v>
      </c>
      <c r="M101" s="55" t="s">
        <v>881</v>
      </c>
      <c r="N101" s="55" t="s">
        <v>313</v>
      </c>
      <c r="O101" s="56">
        <v>198940.31</v>
      </c>
      <c r="P101" s="56">
        <v>0</v>
      </c>
      <c r="Q101" s="56">
        <v>7784.16</v>
      </c>
      <c r="R101" s="56">
        <v>1043.98</v>
      </c>
      <c r="S101" s="57" t="s">
        <v>1334</v>
      </c>
      <c r="T101" s="56">
        <v>205680.49</v>
      </c>
      <c r="U101" s="58" t="s">
        <v>314</v>
      </c>
      <c r="V101" s="59" t="s">
        <v>1735</v>
      </c>
      <c r="W101" s="60">
        <f t="shared" si="2"/>
        <v>192</v>
      </c>
    </row>
    <row r="102" spans="1:25" s="9" customFormat="1" ht="139.5" customHeight="1">
      <c r="A102" s="49">
        <v>6</v>
      </c>
      <c r="B102" s="50" t="s">
        <v>134</v>
      </c>
      <c r="C102" s="51" t="s">
        <v>132</v>
      </c>
      <c r="D102" s="51" t="s">
        <v>1020</v>
      </c>
      <c r="E102" s="52">
        <v>1</v>
      </c>
      <c r="F102" s="53" t="s">
        <v>178</v>
      </c>
      <c r="G102" s="54" t="s">
        <v>179</v>
      </c>
      <c r="H102" s="54" t="s">
        <v>1335</v>
      </c>
      <c r="I102" s="86" t="s">
        <v>1336</v>
      </c>
      <c r="J102" s="55" t="s">
        <v>1337</v>
      </c>
      <c r="K102" s="55" t="s">
        <v>1338</v>
      </c>
      <c r="L102" s="55" t="s">
        <v>916</v>
      </c>
      <c r="M102" s="55" t="s">
        <v>1227</v>
      </c>
      <c r="N102" s="55" t="s">
        <v>313</v>
      </c>
      <c r="O102" s="56">
        <v>0</v>
      </c>
      <c r="P102" s="56">
        <v>5000000</v>
      </c>
      <c r="Q102" s="56">
        <v>70497.899999999994</v>
      </c>
      <c r="R102" s="56">
        <v>1561745.73</v>
      </c>
      <c r="S102" s="57" t="s">
        <v>1339</v>
      </c>
      <c r="T102" s="56">
        <v>23897895</v>
      </c>
      <c r="U102" s="58" t="s">
        <v>882</v>
      </c>
      <c r="V102" s="59" t="s">
        <v>1736</v>
      </c>
      <c r="W102" s="60">
        <f t="shared" si="2"/>
        <v>1546</v>
      </c>
    </row>
    <row r="103" spans="1:25" s="9" customFormat="1" ht="177" customHeight="1">
      <c r="A103" s="49">
        <v>6</v>
      </c>
      <c r="B103" s="50" t="s">
        <v>134</v>
      </c>
      <c r="C103" s="51" t="s">
        <v>132</v>
      </c>
      <c r="D103" s="51" t="s">
        <v>1020</v>
      </c>
      <c r="E103" s="52">
        <v>1</v>
      </c>
      <c r="F103" s="53" t="s">
        <v>178</v>
      </c>
      <c r="G103" s="54" t="s">
        <v>179</v>
      </c>
      <c r="H103" s="54" t="s">
        <v>180</v>
      </c>
      <c r="I103" s="86" t="s">
        <v>181</v>
      </c>
      <c r="J103" s="55" t="s">
        <v>182</v>
      </c>
      <c r="K103" s="55" t="s">
        <v>1126</v>
      </c>
      <c r="L103" s="55" t="s">
        <v>916</v>
      </c>
      <c r="M103" s="55" t="s">
        <v>1032</v>
      </c>
      <c r="N103" s="55" t="s">
        <v>313</v>
      </c>
      <c r="O103" s="56">
        <v>244174869.59999999</v>
      </c>
      <c r="P103" s="56">
        <v>100222662.38</v>
      </c>
      <c r="Q103" s="56">
        <v>333659.32</v>
      </c>
      <c r="R103" s="56">
        <v>6896759.9100000001</v>
      </c>
      <c r="S103" s="57" t="s">
        <v>1340</v>
      </c>
      <c r="T103" s="56">
        <v>999795713</v>
      </c>
      <c r="U103" s="58" t="s">
        <v>882</v>
      </c>
      <c r="V103" s="59" t="s">
        <v>1737</v>
      </c>
      <c r="W103" s="60">
        <f t="shared" si="2"/>
        <v>1473</v>
      </c>
    </row>
    <row r="104" spans="1:25" s="9" customFormat="1" ht="243.75" customHeight="1">
      <c r="A104" s="49">
        <v>6</v>
      </c>
      <c r="B104" s="50" t="s">
        <v>134</v>
      </c>
      <c r="C104" s="51" t="s">
        <v>132</v>
      </c>
      <c r="D104" s="51" t="s">
        <v>1020</v>
      </c>
      <c r="E104" s="52">
        <v>1</v>
      </c>
      <c r="F104" s="53" t="s">
        <v>178</v>
      </c>
      <c r="G104" s="54" t="s">
        <v>179</v>
      </c>
      <c r="H104" s="54" t="s">
        <v>1223</v>
      </c>
      <c r="I104" s="86" t="s">
        <v>1224</v>
      </c>
      <c r="J104" s="55" t="s">
        <v>1225</v>
      </c>
      <c r="K104" s="55" t="s">
        <v>1226</v>
      </c>
      <c r="L104" s="55" t="s">
        <v>916</v>
      </c>
      <c r="M104" s="55" t="s">
        <v>1227</v>
      </c>
      <c r="N104" s="55" t="s">
        <v>313</v>
      </c>
      <c r="O104" s="56">
        <v>50217381.619999997</v>
      </c>
      <c r="P104" s="56">
        <v>482941.35</v>
      </c>
      <c r="Q104" s="56">
        <v>76790.59</v>
      </c>
      <c r="R104" s="56">
        <v>1318022.06</v>
      </c>
      <c r="S104" s="57" t="s">
        <v>1341</v>
      </c>
      <c r="T104" s="56">
        <v>142295944</v>
      </c>
      <c r="U104" s="58" t="s">
        <v>882</v>
      </c>
      <c r="V104" s="59" t="s">
        <v>1738</v>
      </c>
      <c r="W104" s="60">
        <f t="shared" si="2"/>
        <v>1535</v>
      </c>
    </row>
    <row r="105" spans="1:25" s="9" customFormat="1" ht="201.75" customHeight="1">
      <c r="A105" s="49">
        <v>6</v>
      </c>
      <c r="B105" s="50" t="s">
        <v>134</v>
      </c>
      <c r="C105" s="51" t="s">
        <v>132</v>
      </c>
      <c r="D105" s="51" t="s">
        <v>1020</v>
      </c>
      <c r="E105" s="52">
        <v>1</v>
      </c>
      <c r="F105" s="53" t="s">
        <v>178</v>
      </c>
      <c r="G105" s="54" t="s">
        <v>179</v>
      </c>
      <c r="H105" s="54" t="s">
        <v>1127</v>
      </c>
      <c r="I105" s="86" t="s">
        <v>1128</v>
      </c>
      <c r="J105" s="55" t="s">
        <v>1129</v>
      </c>
      <c r="K105" s="55" t="s">
        <v>1130</v>
      </c>
      <c r="L105" s="55" t="s">
        <v>916</v>
      </c>
      <c r="M105" s="55" t="s">
        <v>1032</v>
      </c>
      <c r="N105" s="55" t="s">
        <v>313</v>
      </c>
      <c r="O105" s="56">
        <v>73086382.230000004</v>
      </c>
      <c r="P105" s="56">
        <v>28108998.289999999</v>
      </c>
      <c r="Q105" s="56">
        <v>292220.7</v>
      </c>
      <c r="R105" s="56">
        <v>1936346.82</v>
      </c>
      <c r="S105" s="57" t="s">
        <v>1342</v>
      </c>
      <c r="T105" s="56">
        <v>238245.91</v>
      </c>
      <c r="U105" s="58" t="s">
        <v>882</v>
      </c>
      <c r="V105" s="59" t="s">
        <v>1739</v>
      </c>
      <c r="W105" s="60">
        <f t="shared" si="2"/>
        <v>1505</v>
      </c>
    </row>
    <row r="106" spans="1:25" s="9" customFormat="1" ht="275.25" customHeight="1">
      <c r="A106" s="49">
        <v>6</v>
      </c>
      <c r="B106" s="50" t="s">
        <v>134</v>
      </c>
      <c r="C106" s="51" t="s">
        <v>132</v>
      </c>
      <c r="D106" s="51" t="s">
        <v>1020</v>
      </c>
      <c r="E106" s="52">
        <v>1</v>
      </c>
      <c r="F106" s="53" t="s">
        <v>178</v>
      </c>
      <c r="G106" s="54" t="s">
        <v>179</v>
      </c>
      <c r="H106" s="54" t="s">
        <v>1198</v>
      </c>
      <c r="I106" s="86" t="s">
        <v>1199</v>
      </c>
      <c r="J106" s="55" t="s">
        <v>1200</v>
      </c>
      <c r="K106" s="55" t="s">
        <v>1201</v>
      </c>
      <c r="L106" s="55" t="s">
        <v>916</v>
      </c>
      <c r="M106" s="55" t="s">
        <v>1091</v>
      </c>
      <c r="N106" s="55" t="s">
        <v>313</v>
      </c>
      <c r="O106" s="56">
        <v>1850238.47</v>
      </c>
      <c r="P106" s="56">
        <v>1204.78</v>
      </c>
      <c r="Q106" s="56">
        <v>70926.48</v>
      </c>
      <c r="R106" s="56">
        <v>0</v>
      </c>
      <c r="S106" s="57" t="s">
        <v>1343</v>
      </c>
      <c r="T106" s="56">
        <v>1922369.73</v>
      </c>
      <c r="U106" s="58" t="s">
        <v>882</v>
      </c>
      <c r="V106" s="59" t="s">
        <v>1527</v>
      </c>
      <c r="W106" s="60">
        <f t="shared" si="2"/>
        <v>1519</v>
      </c>
    </row>
    <row r="107" spans="1:25" s="9" customFormat="1" ht="186.75" customHeight="1">
      <c r="A107" s="49">
        <v>6</v>
      </c>
      <c r="B107" s="50" t="s">
        <v>134</v>
      </c>
      <c r="C107" s="51" t="s">
        <v>132</v>
      </c>
      <c r="D107" s="51" t="s">
        <v>1020</v>
      </c>
      <c r="E107" s="52">
        <v>1</v>
      </c>
      <c r="F107" s="53" t="s">
        <v>1119</v>
      </c>
      <c r="G107" s="54" t="s">
        <v>1120</v>
      </c>
      <c r="H107" s="54" t="s">
        <v>674</v>
      </c>
      <c r="I107" s="86" t="s">
        <v>536</v>
      </c>
      <c r="J107" s="55" t="s">
        <v>290</v>
      </c>
      <c r="K107" s="55" t="s">
        <v>673</v>
      </c>
      <c r="L107" s="55" t="s">
        <v>311</v>
      </c>
      <c r="M107" s="55" t="s">
        <v>861</v>
      </c>
      <c r="N107" s="55" t="s">
        <v>313</v>
      </c>
      <c r="O107" s="56">
        <v>275349.59999999998</v>
      </c>
      <c r="P107" s="56">
        <v>2331001.12</v>
      </c>
      <c r="Q107" s="56">
        <v>19893.2</v>
      </c>
      <c r="R107" s="56">
        <v>2257167.3599999999</v>
      </c>
      <c r="S107" s="57" t="s">
        <v>1740</v>
      </c>
      <c r="T107" s="56">
        <v>369076.56</v>
      </c>
      <c r="U107" s="58" t="s">
        <v>314</v>
      </c>
      <c r="V107" s="59" t="s">
        <v>1528</v>
      </c>
      <c r="W107" s="60">
        <f t="shared" si="2"/>
        <v>1389</v>
      </c>
    </row>
    <row r="108" spans="1:25" s="9" customFormat="1" ht="190.5" customHeight="1">
      <c r="A108" s="49">
        <v>6</v>
      </c>
      <c r="B108" s="50" t="s">
        <v>134</v>
      </c>
      <c r="C108" s="51" t="s">
        <v>132</v>
      </c>
      <c r="D108" s="51" t="s">
        <v>1020</v>
      </c>
      <c r="E108" s="52">
        <v>1</v>
      </c>
      <c r="F108" s="53" t="s">
        <v>922</v>
      </c>
      <c r="G108" s="54" t="s">
        <v>923</v>
      </c>
      <c r="H108" s="54" t="s">
        <v>23</v>
      </c>
      <c r="I108" s="86" t="s">
        <v>24</v>
      </c>
      <c r="J108" s="55" t="s">
        <v>25</v>
      </c>
      <c r="K108" s="55" t="s">
        <v>1005</v>
      </c>
      <c r="L108" s="55" t="s">
        <v>916</v>
      </c>
      <c r="M108" s="55" t="s">
        <v>172</v>
      </c>
      <c r="N108" s="55" t="s">
        <v>313</v>
      </c>
      <c r="O108" s="56">
        <v>0</v>
      </c>
      <c r="P108" s="56">
        <v>0</v>
      </c>
      <c r="Q108" s="56">
        <v>0</v>
      </c>
      <c r="R108" s="56">
        <v>0</v>
      </c>
      <c r="S108" s="57" t="s">
        <v>1741</v>
      </c>
      <c r="T108" s="56">
        <v>0</v>
      </c>
      <c r="U108" s="58" t="s">
        <v>882</v>
      </c>
      <c r="V108" s="59" t="s">
        <v>1742</v>
      </c>
      <c r="W108" s="60">
        <f t="shared" si="2"/>
        <v>1483</v>
      </c>
    </row>
    <row r="109" spans="1:25" s="41" customFormat="1" ht="20.25" customHeight="1" outlineLevel="1">
      <c r="A109" s="74"/>
      <c r="B109" s="100" t="s">
        <v>384</v>
      </c>
      <c r="C109" s="101"/>
      <c r="D109" s="101"/>
      <c r="E109" s="75">
        <f>SUBTOTAL(9,E110:E122)</f>
        <v>11</v>
      </c>
      <c r="F109" s="76"/>
      <c r="G109" s="76"/>
      <c r="H109" s="76"/>
      <c r="I109" s="89"/>
      <c r="J109" s="76"/>
      <c r="K109" s="76"/>
      <c r="L109" s="76"/>
      <c r="M109" s="76"/>
      <c r="N109" s="76"/>
      <c r="O109" s="78"/>
      <c r="P109" s="78"/>
      <c r="Q109" s="78"/>
      <c r="R109" s="78"/>
      <c r="S109" s="76"/>
      <c r="T109" s="78"/>
      <c r="U109" s="76"/>
      <c r="V109" s="79"/>
      <c r="W109" s="77"/>
      <c r="Y109" s="9"/>
    </row>
    <row r="110" spans="1:25" s="48" customFormat="1" ht="20.25" customHeight="1" outlineLevel="2">
      <c r="A110" s="42"/>
      <c r="B110" s="96" t="s">
        <v>382</v>
      </c>
      <c r="C110" s="97"/>
      <c r="D110" s="97"/>
      <c r="E110" s="43">
        <f>SUBTOTAL(9,E111:E120)</f>
        <v>10</v>
      </c>
      <c r="F110" s="44"/>
      <c r="G110" s="44"/>
      <c r="H110" s="44"/>
      <c r="I110" s="85"/>
      <c r="J110" s="44"/>
      <c r="K110" s="44"/>
      <c r="L110" s="44"/>
      <c r="M110" s="44"/>
      <c r="N110" s="44"/>
      <c r="O110" s="46"/>
      <c r="P110" s="46"/>
      <c r="Q110" s="46"/>
      <c r="R110" s="46"/>
      <c r="S110" s="44"/>
      <c r="T110" s="46"/>
      <c r="U110" s="44"/>
      <c r="V110" s="47"/>
      <c r="W110" s="45"/>
      <c r="Y110" s="9"/>
    </row>
    <row r="111" spans="1:25" s="9" customFormat="1" ht="211.5" customHeight="1">
      <c r="A111" s="49">
        <v>6</v>
      </c>
      <c r="B111" s="50" t="s">
        <v>134</v>
      </c>
      <c r="C111" s="51" t="s">
        <v>88</v>
      </c>
      <c r="D111" s="51" t="s">
        <v>262</v>
      </c>
      <c r="E111" s="52">
        <v>1</v>
      </c>
      <c r="F111" s="53">
        <v>210</v>
      </c>
      <c r="G111" s="54" t="s">
        <v>878</v>
      </c>
      <c r="H111" s="54" t="s">
        <v>1155</v>
      </c>
      <c r="I111" s="86" t="s">
        <v>879</v>
      </c>
      <c r="J111" s="55" t="s">
        <v>291</v>
      </c>
      <c r="K111" s="55" t="s">
        <v>880</v>
      </c>
      <c r="L111" s="55" t="s">
        <v>311</v>
      </c>
      <c r="M111" s="55" t="s">
        <v>881</v>
      </c>
      <c r="N111" s="55" t="s">
        <v>313</v>
      </c>
      <c r="O111" s="56">
        <v>0</v>
      </c>
      <c r="P111" s="56">
        <v>0</v>
      </c>
      <c r="Q111" s="56">
        <v>0</v>
      </c>
      <c r="R111" s="56">
        <v>0</v>
      </c>
      <c r="S111" s="57" t="s">
        <v>1743</v>
      </c>
      <c r="T111" s="56">
        <v>4107146.12</v>
      </c>
      <c r="U111" s="58" t="s">
        <v>882</v>
      </c>
      <c r="V111" s="59" t="s">
        <v>1744</v>
      </c>
      <c r="W111" s="60">
        <f t="shared" ref="W111:W120" si="3">IF(OR(LEFT(I111)="7",LEFT(I111,1)="8"),VALUE(RIGHT(I111,3)),VALUE(RIGHT(I111,4)))</f>
        <v>54</v>
      </c>
    </row>
    <row r="112" spans="1:25" s="9" customFormat="1" ht="139.5" customHeight="1">
      <c r="A112" s="49">
        <v>6</v>
      </c>
      <c r="B112" s="50" t="s">
        <v>134</v>
      </c>
      <c r="C112" s="51" t="s">
        <v>88</v>
      </c>
      <c r="D112" s="51" t="s">
        <v>262</v>
      </c>
      <c r="E112" s="52">
        <v>1</v>
      </c>
      <c r="F112" s="53">
        <v>210</v>
      </c>
      <c r="G112" s="54" t="s">
        <v>878</v>
      </c>
      <c r="H112" s="54" t="s">
        <v>901</v>
      </c>
      <c r="I112" s="86" t="s">
        <v>299</v>
      </c>
      <c r="J112" s="55" t="s">
        <v>1071</v>
      </c>
      <c r="K112" s="55" t="s">
        <v>1131</v>
      </c>
      <c r="L112" s="55" t="s">
        <v>311</v>
      </c>
      <c r="M112" s="55" t="s">
        <v>881</v>
      </c>
      <c r="N112" s="55" t="s">
        <v>313</v>
      </c>
      <c r="O112" s="56">
        <v>0</v>
      </c>
      <c r="P112" s="56">
        <v>0</v>
      </c>
      <c r="Q112" s="56">
        <v>0</v>
      </c>
      <c r="R112" s="56">
        <v>0</v>
      </c>
      <c r="S112" s="57" t="s">
        <v>1745</v>
      </c>
      <c r="T112" s="56">
        <v>0</v>
      </c>
      <c r="U112" s="58" t="s">
        <v>882</v>
      </c>
      <c r="V112" s="59" t="s">
        <v>1529</v>
      </c>
      <c r="W112" s="60">
        <f t="shared" si="3"/>
        <v>66</v>
      </c>
    </row>
    <row r="113" spans="1:25" s="9" customFormat="1" ht="139.5" customHeight="1">
      <c r="A113" s="49">
        <v>6</v>
      </c>
      <c r="B113" s="50" t="s">
        <v>134</v>
      </c>
      <c r="C113" s="51" t="s">
        <v>88</v>
      </c>
      <c r="D113" s="51" t="s">
        <v>262</v>
      </c>
      <c r="E113" s="52">
        <v>1</v>
      </c>
      <c r="F113" s="53">
        <v>210</v>
      </c>
      <c r="G113" s="54" t="s">
        <v>878</v>
      </c>
      <c r="H113" s="54" t="s">
        <v>878</v>
      </c>
      <c r="I113" s="86" t="s">
        <v>302</v>
      </c>
      <c r="J113" s="55" t="s">
        <v>303</v>
      </c>
      <c r="K113" s="55" t="s">
        <v>304</v>
      </c>
      <c r="L113" s="55" t="s">
        <v>311</v>
      </c>
      <c r="M113" s="55" t="s">
        <v>312</v>
      </c>
      <c r="N113" s="55" t="s">
        <v>313</v>
      </c>
      <c r="O113" s="56">
        <v>0</v>
      </c>
      <c r="P113" s="56">
        <v>0</v>
      </c>
      <c r="Q113" s="56">
        <v>0</v>
      </c>
      <c r="R113" s="56">
        <v>0</v>
      </c>
      <c r="S113" s="57" t="s">
        <v>1746</v>
      </c>
      <c r="T113" s="56">
        <v>10889072.640000001</v>
      </c>
      <c r="U113" s="58" t="s">
        <v>882</v>
      </c>
      <c r="V113" s="59" t="s">
        <v>1747</v>
      </c>
      <c r="W113" s="60">
        <f t="shared" si="3"/>
        <v>151</v>
      </c>
    </row>
    <row r="114" spans="1:25" s="9" customFormat="1" ht="154.5" customHeight="1">
      <c r="A114" s="49">
        <v>6</v>
      </c>
      <c r="B114" s="50" t="s">
        <v>134</v>
      </c>
      <c r="C114" s="51" t="s">
        <v>88</v>
      </c>
      <c r="D114" s="51" t="s">
        <v>262</v>
      </c>
      <c r="E114" s="52">
        <v>1</v>
      </c>
      <c r="F114" s="53">
        <v>210</v>
      </c>
      <c r="G114" s="54" t="s">
        <v>878</v>
      </c>
      <c r="H114" s="54" t="s">
        <v>878</v>
      </c>
      <c r="I114" s="86" t="s">
        <v>300</v>
      </c>
      <c r="J114" s="55" t="s">
        <v>301</v>
      </c>
      <c r="K114" s="55" t="s">
        <v>998</v>
      </c>
      <c r="L114" s="55" t="s">
        <v>311</v>
      </c>
      <c r="M114" s="55" t="s">
        <v>312</v>
      </c>
      <c r="N114" s="55" t="s">
        <v>869</v>
      </c>
      <c r="O114" s="56">
        <v>0</v>
      </c>
      <c r="P114" s="56">
        <v>0</v>
      </c>
      <c r="Q114" s="56">
        <v>0</v>
      </c>
      <c r="R114" s="56">
        <v>0</v>
      </c>
      <c r="S114" s="57" t="s">
        <v>1469</v>
      </c>
      <c r="T114" s="56">
        <v>360718.55</v>
      </c>
      <c r="U114" s="58" t="s">
        <v>882</v>
      </c>
      <c r="V114" s="59" t="s">
        <v>1748</v>
      </c>
      <c r="W114" s="60">
        <f t="shared" si="3"/>
        <v>91</v>
      </c>
    </row>
    <row r="115" spans="1:25" s="9" customFormat="1" ht="139.5" customHeight="1">
      <c r="A115" s="49">
        <v>6</v>
      </c>
      <c r="B115" s="50" t="s">
        <v>134</v>
      </c>
      <c r="C115" s="51" t="s">
        <v>88</v>
      </c>
      <c r="D115" s="51" t="s">
        <v>262</v>
      </c>
      <c r="E115" s="52">
        <v>1</v>
      </c>
      <c r="F115" s="53">
        <v>212</v>
      </c>
      <c r="G115" s="54" t="s">
        <v>295</v>
      </c>
      <c r="H115" s="54" t="s">
        <v>901</v>
      </c>
      <c r="I115" s="86" t="s">
        <v>714</v>
      </c>
      <c r="J115" s="55" t="s">
        <v>715</v>
      </c>
      <c r="K115" s="55" t="s">
        <v>1070</v>
      </c>
      <c r="L115" s="55" t="s">
        <v>311</v>
      </c>
      <c r="M115" s="55" t="s">
        <v>881</v>
      </c>
      <c r="N115" s="55" t="s">
        <v>313</v>
      </c>
      <c r="O115" s="56">
        <v>0</v>
      </c>
      <c r="P115" s="56">
        <v>0</v>
      </c>
      <c r="Q115" s="56">
        <v>0</v>
      </c>
      <c r="R115" s="56">
        <v>0</v>
      </c>
      <c r="S115" s="57" t="s">
        <v>1749</v>
      </c>
      <c r="T115" s="56">
        <v>0</v>
      </c>
      <c r="U115" s="58" t="s">
        <v>882</v>
      </c>
      <c r="V115" s="59" t="s">
        <v>1530</v>
      </c>
      <c r="W115" s="60">
        <f t="shared" si="3"/>
        <v>189</v>
      </c>
    </row>
    <row r="116" spans="1:25" s="9" customFormat="1" ht="228" customHeight="1">
      <c r="A116" s="49">
        <v>6</v>
      </c>
      <c r="B116" s="50" t="s">
        <v>134</v>
      </c>
      <c r="C116" s="51" t="s">
        <v>88</v>
      </c>
      <c r="D116" s="51" t="s">
        <v>262</v>
      </c>
      <c r="E116" s="52">
        <v>1</v>
      </c>
      <c r="F116" s="53">
        <v>213</v>
      </c>
      <c r="G116" s="54" t="s">
        <v>1001</v>
      </c>
      <c r="H116" s="54" t="s">
        <v>1001</v>
      </c>
      <c r="I116" s="86">
        <v>20090621301517</v>
      </c>
      <c r="J116" s="55" t="s">
        <v>1189</v>
      </c>
      <c r="K116" s="55" t="s">
        <v>1202</v>
      </c>
      <c r="L116" s="55" t="s">
        <v>704</v>
      </c>
      <c r="M116" s="55" t="s">
        <v>1148</v>
      </c>
      <c r="N116" s="55" t="s">
        <v>313</v>
      </c>
      <c r="O116" s="56">
        <v>3484518.33</v>
      </c>
      <c r="P116" s="56">
        <v>10000000</v>
      </c>
      <c r="Q116" s="56">
        <v>181076.69</v>
      </c>
      <c r="R116" s="56">
        <v>9232146.4299999997</v>
      </c>
      <c r="S116" s="57" t="s">
        <v>1750</v>
      </c>
      <c r="T116" s="56">
        <v>4433448.59</v>
      </c>
      <c r="U116" s="58" t="s">
        <v>314</v>
      </c>
      <c r="V116" s="59" t="s">
        <v>1751</v>
      </c>
      <c r="W116" s="60">
        <f t="shared" si="3"/>
        <v>1517</v>
      </c>
    </row>
    <row r="117" spans="1:25" s="9" customFormat="1" ht="263.25" customHeight="1">
      <c r="A117" s="49">
        <v>6</v>
      </c>
      <c r="B117" s="50" t="s">
        <v>134</v>
      </c>
      <c r="C117" s="51" t="s">
        <v>88</v>
      </c>
      <c r="D117" s="51" t="s">
        <v>262</v>
      </c>
      <c r="E117" s="52">
        <v>1</v>
      </c>
      <c r="F117" s="53">
        <v>215</v>
      </c>
      <c r="G117" s="54" t="s">
        <v>709</v>
      </c>
      <c r="H117" s="54" t="s">
        <v>901</v>
      </c>
      <c r="I117" s="86">
        <v>20080621501486</v>
      </c>
      <c r="J117" s="55" t="s">
        <v>902</v>
      </c>
      <c r="K117" s="55" t="s">
        <v>353</v>
      </c>
      <c r="L117" s="55" t="s">
        <v>311</v>
      </c>
      <c r="M117" s="55" t="s">
        <v>764</v>
      </c>
      <c r="N117" s="55" t="s">
        <v>313</v>
      </c>
      <c r="O117" s="56">
        <v>5403925591.2200003</v>
      </c>
      <c r="P117" s="56">
        <v>1052177603.54</v>
      </c>
      <c r="Q117" s="56">
        <v>66420856.869999997</v>
      </c>
      <c r="R117" s="56">
        <v>441694150.00999999</v>
      </c>
      <c r="S117" s="57" t="s">
        <v>1752</v>
      </c>
      <c r="T117" s="56">
        <v>6080829901.6199999</v>
      </c>
      <c r="U117" s="58" t="s">
        <v>314</v>
      </c>
      <c r="V117" s="59" t="s">
        <v>1753</v>
      </c>
      <c r="W117" s="60">
        <f t="shared" si="3"/>
        <v>1486</v>
      </c>
    </row>
    <row r="118" spans="1:25" s="9" customFormat="1" ht="156.75" customHeight="1">
      <c r="A118" s="49">
        <v>6</v>
      </c>
      <c r="B118" s="50" t="s">
        <v>134</v>
      </c>
      <c r="C118" s="51" t="s">
        <v>88</v>
      </c>
      <c r="D118" s="51" t="s">
        <v>262</v>
      </c>
      <c r="E118" s="52">
        <v>1</v>
      </c>
      <c r="F118" s="53">
        <v>411</v>
      </c>
      <c r="G118" s="54" t="s">
        <v>913</v>
      </c>
      <c r="H118" s="54" t="s">
        <v>913</v>
      </c>
      <c r="I118" s="86">
        <v>20090641101502</v>
      </c>
      <c r="J118" s="55" t="s">
        <v>1267</v>
      </c>
      <c r="K118" s="55" t="s">
        <v>231</v>
      </c>
      <c r="L118" s="55" t="s">
        <v>311</v>
      </c>
      <c r="M118" s="55" t="s">
        <v>312</v>
      </c>
      <c r="N118" s="55" t="s">
        <v>465</v>
      </c>
      <c r="O118" s="56">
        <v>25737048916.900002</v>
      </c>
      <c r="P118" s="56">
        <v>0</v>
      </c>
      <c r="Q118" s="56">
        <v>1285477380.4200001</v>
      </c>
      <c r="R118" s="56">
        <v>0</v>
      </c>
      <c r="S118" s="57" t="s">
        <v>1754</v>
      </c>
      <c r="T118" s="56">
        <v>27022526297.32</v>
      </c>
      <c r="U118" s="58" t="s">
        <v>314</v>
      </c>
      <c r="V118" s="59" t="s">
        <v>1531</v>
      </c>
      <c r="W118" s="60">
        <f t="shared" si="3"/>
        <v>1502</v>
      </c>
    </row>
    <row r="119" spans="1:25" s="9" customFormat="1" ht="139.5" customHeight="1">
      <c r="A119" s="49">
        <v>6</v>
      </c>
      <c r="B119" s="50" t="s">
        <v>134</v>
      </c>
      <c r="C119" s="51" t="s">
        <v>88</v>
      </c>
      <c r="D119" s="51" t="s">
        <v>262</v>
      </c>
      <c r="E119" s="52">
        <v>1</v>
      </c>
      <c r="F119" s="53" t="s">
        <v>1085</v>
      </c>
      <c r="G119" s="54" t="s">
        <v>1086</v>
      </c>
      <c r="H119" s="54" t="s">
        <v>1086</v>
      </c>
      <c r="I119" s="86" t="s">
        <v>325</v>
      </c>
      <c r="J119" s="55" t="s">
        <v>326</v>
      </c>
      <c r="K119" s="55" t="s">
        <v>327</v>
      </c>
      <c r="L119" s="55" t="s">
        <v>311</v>
      </c>
      <c r="M119" s="55" t="s">
        <v>514</v>
      </c>
      <c r="N119" s="55" t="s">
        <v>313</v>
      </c>
      <c r="O119" s="56">
        <v>19107108.760000002</v>
      </c>
      <c r="P119" s="56">
        <v>0</v>
      </c>
      <c r="Q119" s="56">
        <v>494903.76</v>
      </c>
      <c r="R119" s="56">
        <v>7604348.8099999996</v>
      </c>
      <c r="S119" s="57" t="s">
        <v>1344</v>
      </c>
      <c r="T119" s="56">
        <v>11997663.710000001</v>
      </c>
      <c r="U119" s="58" t="s">
        <v>314</v>
      </c>
      <c r="V119" s="59" t="s">
        <v>1755</v>
      </c>
      <c r="W119" s="60">
        <f t="shared" si="3"/>
        <v>1509</v>
      </c>
    </row>
    <row r="120" spans="1:25" s="9" customFormat="1" ht="139.5" customHeight="1">
      <c r="A120" s="49">
        <v>6</v>
      </c>
      <c r="B120" s="50" t="s">
        <v>134</v>
      </c>
      <c r="C120" s="51" t="s">
        <v>88</v>
      </c>
      <c r="D120" s="51" t="s">
        <v>262</v>
      </c>
      <c r="E120" s="52">
        <v>1</v>
      </c>
      <c r="F120" s="53" t="s">
        <v>298</v>
      </c>
      <c r="G120" s="54" t="s">
        <v>897</v>
      </c>
      <c r="H120" s="54" t="s">
        <v>897</v>
      </c>
      <c r="I120" s="86" t="s">
        <v>1118</v>
      </c>
      <c r="J120" s="55" t="s">
        <v>26</v>
      </c>
      <c r="K120" s="55" t="s">
        <v>27</v>
      </c>
      <c r="L120" s="55" t="s">
        <v>311</v>
      </c>
      <c r="M120" s="55" t="s">
        <v>312</v>
      </c>
      <c r="N120" s="55" t="s">
        <v>313</v>
      </c>
      <c r="O120" s="56">
        <v>11475692.029999999</v>
      </c>
      <c r="P120" s="56">
        <v>0</v>
      </c>
      <c r="Q120" s="56">
        <v>0</v>
      </c>
      <c r="R120" s="56">
        <v>0</v>
      </c>
      <c r="S120" s="57" t="s">
        <v>1756</v>
      </c>
      <c r="T120" s="56">
        <v>11475692.029999999</v>
      </c>
      <c r="U120" s="58" t="s">
        <v>882</v>
      </c>
      <c r="V120" s="59" t="s">
        <v>1757</v>
      </c>
      <c r="W120" s="60">
        <f t="shared" si="3"/>
        <v>368</v>
      </c>
    </row>
    <row r="121" spans="1:25" s="48" customFormat="1" ht="20.25" customHeight="1" outlineLevel="2">
      <c r="A121" s="68"/>
      <c r="B121" s="98" t="s">
        <v>28</v>
      </c>
      <c r="C121" s="99"/>
      <c r="D121" s="99"/>
      <c r="E121" s="69">
        <f>SUBTOTAL(9,E122:E122)</f>
        <v>1</v>
      </c>
      <c r="F121" s="70"/>
      <c r="G121" s="70"/>
      <c r="H121" s="70"/>
      <c r="I121" s="88"/>
      <c r="J121" s="70"/>
      <c r="K121" s="70"/>
      <c r="L121" s="70"/>
      <c r="M121" s="70"/>
      <c r="N121" s="70"/>
      <c r="O121" s="72"/>
      <c r="P121" s="72"/>
      <c r="Q121" s="72"/>
      <c r="R121" s="72"/>
      <c r="S121" s="70"/>
      <c r="T121" s="72"/>
      <c r="U121" s="70"/>
      <c r="V121" s="73"/>
      <c r="W121" s="71"/>
      <c r="Y121" s="9"/>
    </row>
    <row r="122" spans="1:25" s="9" customFormat="1" ht="139.5" customHeight="1">
      <c r="A122" s="49">
        <v>6</v>
      </c>
      <c r="B122" s="50" t="s">
        <v>134</v>
      </c>
      <c r="C122" s="51" t="s">
        <v>88</v>
      </c>
      <c r="D122" s="51" t="s">
        <v>1020</v>
      </c>
      <c r="E122" s="52">
        <v>1</v>
      </c>
      <c r="F122" s="53" t="s">
        <v>877</v>
      </c>
      <c r="G122" s="54" t="s">
        <v>69</v>
      </c>
      <c r="H122" s="54" t="s">
        <v>489</v>
      </c>
      <c r="I122" s="86" t="s">
        <v>1082</v>
      </c>
      <c r="J122" s="55" t="s">
        <v>1083</v>
      </c>
      <c r="K122" s="55" t="s">
        <v>1084</v>
      </c>
      <c r="L122" s="55" t="s">
        <v>311</v>
      </c>
      <c r="M122" s="55" t="s">
        <v>881</v>
      </c>
      <c r="N122" s="55" t="s">
        <v>313</v>
      </c>
      <c r="O122" s="56">
        <v>0</v>
      </c>
      <c r="P122" s="56">
        <v>0</v>
      </c>
      <c r="Q122" s="56">
        <v>0</v>
      </c>
      <c r="R122" s="56">
        <v>0</v>
      </c>
      <c r="S122" s="57" t="s">
        <v>1345</v>
      </c>
      <c r="T122" s="56">
        <v>0</v>
      </c>
      <c r="U122" s="58" t="s">
        <v>314</v>
      </c>
      <c r="V122" s="59" t="s">
        <v>1532</v>
      </c>
      <c r="W122" s="60">
        <f>IF(OR(LEFT(I122)="7",LEFT(I122,1)="8"),VALUE(RIGHT(I122,3)),VALUE(RIGHT(I122,4)))</f>
        <v>585</v>
      </c>
    </row>
    <row r="123" spans="1:25" s="41" customFormat="1" ht="20.25" customHeight="1" outlineLevel="1">
      <c r="A123" s="74"/>
      <c r="B123" s="100" t="s">
        <v>386</v>
      </c>
      <c r="C123" s="101"/>
      <c r="D123" s="101"/>
      <c r="E123" s="75">
        <f>SUBTOTAL(9,E125:E125)</f>
        <v>1</v>
      </c>
      <c r="F123" s="76"/>
      <c r="G123" s="76"/>
      <c r="H123" s="76"/>
      <c r="I123" s="89"/>
      <c r="J123" s="76"/>
      <c r="K123" s="76"/>
      <c r="L123" s="76"/>
      <c r="M123" s="76"/>
      <c r="N123" s="76"/>
      <c r="O123" s="78"/>
      <c r="P123" s="78"/>
      <c r="Q123" s="78"/>
      <c r="R123" s="78"/>
      <c r="S123" s="76"/>
      <c r="T123" s="78"/>
      <c r="U123" s="76"/>
      <c r="V123" s="79"/>
      <c r="W123" s="77"/>
      <c r="Y123" s="9"/>
    </row>
    <row r="124" spans="1:25" s="48" customFormat="1" ht="20.25" customHeight="1" outlineLevel="2">
      <c r="A124" s="42"/>
      <c r="B124" s="96" t="s">
        <v>382</v>
      </c>
      <c r="C124" s="97"/>
      <c r="D124" s="97"/>
      <c r="E124" s="43">
        <f>SUBTOTAL(9,E125:E125)</f>
        <v>1</v>
      </c>
      <c r="F124" s="44"/>
      <c r="G124" s="44"/>
      <c r="H124" s="44"/>
      <c r="I124" s="85"/>
      <c r="J124" s="44"/>
      <c r="K124" s="44"/>
      <c r="L124" s="44"/>
      <c r="M124" s="44"/>
      <c r="N124" s="44"/>
      <c r="O124" s="46"/>
      <c r="P124" s="46"/>
      <c r="Q124" s="46"/>
      <c r="R124" s="46"/>
      <c r="S124" s="44"/>
      <c r="T124" s="46"/>
      <c r="U124" s="44"/>
      <c r="V124" s="47"/>
      <c r="W124" s="45"/>
      <c r="Y124" s="9"/>
    </row>
    <row r="125" spans="1:25" s="9" customFormat="1" ht="149.25" customHeight="1">
      <c r="A125" s="49">
        <v>6</v>
      </c>
      <c r="B125" s="50" t="s">
        <v>134</v>
      </c>
      <c r="C125" s="51" t="s">
        <v>213</v>
      </c>
      <c r="D125" s="51" t="s">
        <v>262</v>
      </c>
      <c r="E125" s="52">
        <v>1</v>
      </c>
      <c r="F125" s="53" t="s">
        <v>518</v>
      </c>
      <c r="G125" s="54" t="s">
        <v>519</v>
      </c>
      <c r="H125" s="54" t="s">
        <v>519</v>
      </c>
      <c r="I125" s="86" t="s">
        <v>520</v>
      </c>
      <c r="J125" s="55" t="s">
        <v>521</v>
      </c>
      <c r="K125" s="55" t="s">
        <v>522</v>
      </c>
      <c r="L125" s="55" t="s">
        <v>916</v>
      </c>
      <c r="M125" s="55" t="s">
        <v>523</v>
      </c>
      <c r="N125" s="55" t="s">
        <v>313</v>
      </c>
      <c r="O125" s="56">
        <v>9490225161</v>
      </c>
      <c r="P125" s="56">
        <v>27800513072</v>
      </c>
      <c r="Q125" s="56">
        <v>563364023</v>
      </c>
      <c r="R125" s="56">
        <v>27311272557</v>
      </c>
      <c r="S125" s="57" t="s">
        <v>1758</v>
      </c>
      <c r="T125" s="56">
        <v>10542829699</v>
      </c>
      <c r="U125" s="58" t="s">
        <v>882</v>
      </c>
      <c r="V125" s="59" t="s">
        <v>1533</v>
      </c>
      <c r="W125" s="60">
        <f>IF(OR(LEFT(I125)="7",LEFT(I125,1)="8"),VALUE(RIGHT(I125,3)),VALUE(RIGHT(I125,4)))</f>
        <v>1330</v>
      </c>
    </row>
    <row r="126" spans="1:25" s="34" customFormat="1" ht="20.25" customHeight="1" outlineLevel="3">
      <c r="A126" s="61"/>
      <c r="B126" s="94" t="s">
        <v>306</v>
      </c>
      <c r="C126" s="95"/>
      <c r="D126" s="95"/>
      <c r="E126" s="62">
        <f>SUBTOTAL(9,E127:E134)</f>
        <v>4</v>
      </c>
      <c r="F126" s="63"/>
      <c r="G126" s="63"/>
      <c r="H126" s="63"/>
      <c r="I126" s="87"/>
      <c r="J126" s="63"/>
      <c r="K126" s="63"/>
      <c r="L126" s="63"/>
      <c r="M126" s="63"/>
      <c r="N126" s="63"/>
      <c r="O126" s="64"/>
      <c r="P126" s="65"/>
      <c r="Q126" s="65"/>
      <c r="R126" s="65"/>
      <c r="S126" s="63"/>
      <c r="T126" s="65"/>
      <c r="U126" s="63"/>
      <c r="V126" s="66"/>
      <c r="W126" s="67"/>
      <c r="Y126" s="9"/>
    </row>
    <row r="127" spans="1:25" s="41" customFormat="1" ht="20.25" customHeight="1" outlineLevel="1">
      <c r="A127" s="35"/>
      <c r="B127" s="92" t="s">
        <v>888</v>
      </c>
      <c r="C127" s="93" t="s">
        <v>886</v>
      </c>
      <c r="D127" s="93"/>
      <c r="E127" s="36">
        <f>SUBTOTAL(9,E129:E131)</f>
        <v>3</v>
      </c>
      <c r="F127" s="37"/>
      <c r="G127" s="37"/>
      <c r="H127" s="37"/>
      <c r="I127" s="84"/>
      <c r="J127" s="37"/>
      <c r="K127" s="37"/>
      <c r="L127" s="37"/>
      <c r="M127" s="37"/>
      <c r="N127" s="37"/>
      <c r="O127" s="39"/>
      <c r="P127" s="39"/>
      <c r="Q127" s="39"/>
      <c r="R127" s="39"/>
      <c r="S127" s="37"/>
      <c r="T127" s="39"/>
      <c r="U127" s="37"/>
      <c r="V127" s="40"/>
      <c r="W127" s="38"/>
      <c r="Y127" s="9"/>
    </row>
    <row r="128" spans="1:25" s="48" customFormat="1" ht="20.25" customHeight="1" outlineLevel="2">
      <c r="A128" s="42"/>
      <c r="B128" s="96" t="s">
        <v>382</v>
      </c>
      <c r="C128" s="97"/>
      <c r="D128" s="97"/>
      <c r="E128" s="43">
        <f>SUBTOTAL(9,E129:E131)</f>
        <v>3</v>
      </c>
      <c r="F128" s="44"/>
      <c r="G128" s="44"/>
      <c r="H128" s="44"/>
      <c r="I128" s="85"/>
      <c r="J128" s="44"/>
      <c r="K128" s="44"/>
      <c r="L128" s="44"/>
      <c r="M128" s="44"/>
      <c r="N128" s="44"/>
      <c r="O128" s="46"/>
      <c r="P128" s="46"/>
      <c r="Q128" s="46"/>
      <c r="R128" s="46"/>
      <c r="S128" s="44"/>
      <c r="T128" s="46"/>
      <c r="U128" s="44"/>
      <c r="V128" s="47"/>
      <c r="W128" s="45"/>
      <c r="Y128" s="9"/>
    </row>
    <row r="129" spans="1:25" s="9" customFormat="1" ht="168" customHeight="1">
      <c r="A129" s="49">
        <v>7</v>
      </c>
      <c r="B129" s="50" t="s">
        <v>306</v>
      </c>
      <c r="C129" s="51" t="s">
        <v>132</v>
      </c>
      <c r="D129" s="51" t="s">
        <v>262</v>
      </c>
      <c r="E129" s="52">
        <v>1</v>
      </c>
      <c r="F129" s="53">
        <v>110</v>
      </c>
      <c r="G129" s="54" t="s">
        <v>811</v>
      </c>
      <c r="H129" s="54" t="s">
        <v>686</v>
      </c>
      <c r="I129" s="86">
        <v>20070711001474</v>
      </c>
      <c r="J129" s="55" t="s">
        <v>74</v>
      </c>
      <c r="K129" s="55" t="s">
        <v>75</v>
      </c>
      <c r="L129" s="55" t="s">
        <v>311</v>
      </c>
      <c r="M129" s="55" t="s">
        <v>514</v>
      </c>
      <c r="N129" s="55" t="s">
        <v>313</v>
      </c>
      <c r="O129" s="56">
        <v>3389427094.2399998</v>
      </c>
      <c r="P129" s="56">
        <v>4376849011.3299999</v>
      </c>
      <c r="Q129" s="56">
        <v>100420055.84999999</v>
      </c>
      <c r="R129" s="56">
        <v>3797802458.75</v>
      </c>
      <c r="S129" s="57" t="s">
        <v>1346</v>
      </c>
      <c r="T129" s="56">
        <v>4068893702.6700001</v>
      </c>
      <c r="U129" s="58" t="s">
        <v>314</v>
      </c>
      <c r="V129" s="59" t="s">
        <v>1534</v>
      </c>
      <c r="W129" s="60">
        <f>IF(OR(LEFT(I129)="7",LEFT(I129,1)="8"),VALUE(RIGHT(I129,3)),VALUE(RIGHT(I129,4)))</f>
        <v>1474</v>
      </c>
    </row>
    <row r="130" spans="1:25" s="9" customFormat="1" ht="139.5" customHeight="1">
      <c r="A130" s="49">
        <v>7</v>
      </c>
      <c r="B130" s="50" t="s">
        <v>306</v>
      </c>
      <c r="C130" s="51" t="s">
        <v>132</v>
      </c>
      <c r="D130" s="51" t="s">
        <v>262</v>
      </c>
      <c r="E130" s="52">
        <v>1</v>
      </c>
      <c r="F130" s="53">
        <v>120</v>
      </c>
      <c r="G130" s="54" t="s">
        <v>307</v>
      </c>
      <c r="H130" s="54" t="s">
        <v>686</v>
      </c>
      <c r="I130" s="86">
        <v>700007120240</v>
      </c>
      <c r="J130" s="55" t="s">
        <v>308</v>
      </c>
      <c r="K130" s="55" t="s">
        <v>1183</v>
      </c>
      <c r="L130" s="55" t="s">
        <v>311</v>
      </c>
      <c r="M130" s="55" t="s">
        <v>514</v>
      </c>
      <c r="N130" s="55" t="s">
        <v>1019</v>
      </c>
      <c r="O130" s="56">
        <v>242371687.13999999</v>
      </c>
      <c r="P130" s="56">
        <v>18180000</v>
      </c>
      <c r="Q130" s="56">
        <v>8083221.8200000003</v>
      </c>
      <c r="R130" s="56">
        <v>28316566.43</v>
      </c>
      <c r="S130" s="57" t="s">
        <v>1759</v>
      </c>
      <c r="T130" s="56">
        <v>240318342.53</v>
      </c>
      <c r="U130" s="58" t="s">
        <v>314</v>
      </c>
      <c r="V130" s="59" t="s">
        <v>1535</v>
      </c>
      <c r="W130" s="60">
        <f>IF(OR(LEFT(I130)="7",LEFT(I130,1)="8"),VALUE(RIGHT(I130,3)),VALUE(RIGHT(I130,4)))</f>
        <v>240</v>
      </c>
    </row>
    <row r="131" spans="1:25" s="9" customFormat="1" ht="139.5" customHeight="1">
      <c r="A131" s="49">
        <v>7</v>
      </c>
      <c r="B131" s="50" t="s">
        <v>306</v>
      </c>
      <c r="C131" s="51" t="s">
        <v>132</v>
      </c>
      <c r="D131" s="51" t="s">
        <v>262</v>
      </c>
      <c r="E131" s="52">
        <v>1</v>
      </c>
      <c r="F131" s="53" t="s">
        <v>309</v>
      </c>
      <c r="G131" s="54" t="s">
        <v>852</v>
      </c>
      <c r="H131" s="54" t="s">
        <v>852</v>
      </c>
      <c r="I131" s="86" t="s">
        <v>853</v>
      </c>
      <c r="J131" s="55" t="s">
        <v>104</v>
      </c>
      <c r="K131" s="55" t="s">
        <v>1184</v>
      </c>
      <c r="L131" s="55" t="s">
        <v>311</v>
      </c>
      <c r="M131" s="55" t="s">
        <v>514</v>
      </c>
      <c r="N131" s="55" t="s">
        <v>313</v>
      </c>
      <c r="O131" s="56">
        <v>5321652.75</v>
      </c>
      <c r="P131" s="56">
        <v>4437556.87</v>
      </c>
      <c r="Q131" s="56">
        <v>899909.43</v>
      </c>
      <c r="R131" s="56">
        <v>5447758.8600000003</v>
      </c>
      <c r="S131" s="57" t="s">
        <v>1347</v>
      </c>
      <c r="T131" s="56">
        <v>5211360.1900000004</v>
      </c>
      <c r="U131" s="58" t="s">
        <v>314</v>
      </c>
      <c r="V131" s="59" t="s">
        <v>1536</v>
      </c>
      <c r="W131" s="60">
        <f>IF(OR(LEFT(I131)="7",LEFT(I131,1)="8"),VALUE(RIGHT(I131,3)),VALUE(RIGHT(I131,4)))</f>
        <v>129</v>
      </c>
    </row>
    <row r="132" spans="1:25" s="41" customFormat="1" ht="20.25" customHeight="1" outlineLevel="1">
      <c r="A132" s="74"/>
      <c r="B132" s="100" t="s">
        <v>384</v>
      </c>
      <c r="C132" s="101"/>
      <c r="D132" s="101"/>
      <c r="E132" s="75">
        <f>SUBTOTAL(9,E133:E134)</f>
        <v>1</v>
      </c>
      <c r="F132" s="76"/>
      <c r="G132" s="76"/>
      <c r="H132" s="76"/>
      <c r="I132" s="89"/>
      <c r="J132" s="76"/>
      <c r="K132" s="76"/>
      <c r="L132" s="76"/>
      <c r="M132" s="76"/>
      <c r="N132" s="76"/>
      <c r="O132" s="78"/>
      <c r="P132" s="78"/>
      <c r="Q132" s="78"/>
      <c r="R132" s="78"/>
      <c r="S132" s="76"/>
      <c r="T132" s="78"/>
      <c r="U132" s="76"/>
      <c r="V132" s="79"/>
      <c r="W132" s="77"/>
      <c r="Y132" s="9"/>
    </row>
    <row r="133" spans="1:25" s="48" customFormat="1" ht="20.25" customHeight="1" outlineLevel="2">
      <c r="A133" s="42"/>
      <c r="B133" s="96" t="s">
        <v>382</v>
      </c>
      <c r="C133" s="97"/>
      <c r="D133" s="97"/>
      <c r="E133" s="43">
        <f>SUBTOTAL(9,E134:E134)</f>
        <v>1</v>
      </c>
      <c r="F133" s="44"/>
      <c r="G133" s="44"/>
      <c r="H133" s="44"/>
      <c r="I133" s="85"/>
      <c r="J133" s="44"/>
      <c r="K133" s="44"/>
      <c r="L133" s="44"/>
      <c r="M133" s="44"/>
      <c r="N133" s="44"/>
      <c r="O133" s="46"/>
      <c r="P133" s="46"/>
      <c r="Q133" s="46"/>
      <c r="R133" s="46"/>
      <c r="S133" s="44"/>
      <c r="T133" s="46"/>
      <c r="U133" s="44"/>
      <c r="V133" s="47"/>
      <c r="W133" s="45"/>
      <c r="Y133" s="9"/>
    </row>
    <row r="134" spans="1:25" s="9" customFormat="1" ht="139.5" customHeight="1">
      <c r="A134" s="49">
        <v>7</v>
      </c>
      <c r="B134" s="50" t="s">
        <v>306</v>
      </c>
      <c r="C134" s="51" t="s">
        <v>88</v>
      </c>
      <c r="D134" s="51" t="s">
        <v>262</v>
      </c>
      <c r="E134" s="52">
        <v>1</v>
      </c>
      <c r="F134" s="53" t="s">
        <v>309</v>
      </c>
      <c r="G134" s="54" t="s">
        <v>852</v>
      </c>
      <c r="H134" s="54" t="s">
        <v>852</v>
      </c>
      <c r="I134" s="86" t="s">
        <v>1186</v>
      </c>
      <c r="J134" s="55" t="s">
        <v>1185</v>
      </c>
      <c r="K134" s="55" t="s">
        <v>1187</v>
      </c>
      <c r="L134" s="55" t="s">
        <v>311</v>
      </c>
      <c r="M134" s="55" t="s">
        <v>514</v>
      </c>
      <c r="N134" s="55" t="s">
        <v>465</v>
      </c>
      <c r="O134" s="56">
        <v>1052315594.95</v>
      </c>
      <c r="P134" s="56">
        <v>8933568870.3799992</v>
      </c>
      <c r="Q134" s="56">
        <v>0</v>
      </c>
      <c r="R134" s="56">
        <v>8815484015.4799995</v>
      </c>
      <c r="S134" s="57" t="s">
        <v>1348</v>
      </c>
      <c r="T134" s="56">
        <v>1170400449.8499999</v>
      </c>
      <c r="U134" s="58" t="s">
        <v>314</v>
      </c>
      <c r="V134" s="59" t="s">
        <v>1537</v>
      </c>
      <c r="W134" s="60">
        <f>IF(OR(LEFT(I134)="7",LEFT(I134,1)="8"),VALUE(RIGHT(I134,3)),VALUE(RIGHT(I134,4)))</f>
        <v>1495</v>
      </c>
    </row>
    <row r="135" spans="1:25" s="34" customFormat="1" ht="39.75" customHeight="1" outlineLevel="3">
      <c r="A135" s="61"/>
      <c r="B135" s="94" t="s">
        <v>856</v>
      </c>
      <c r="C135" s="95"/>
      <c r="D135" s="95"/>
      <c r="E135" s="62">
        <f>SUBTOTAL(9,E138:F141)</f>
        <v>3</v>
      </c>
      <c r="F135" s="63"/>
      <c r="G135" s="63"/>
      <c r="H135" s="63"/>
      <c r="I135" s="87"/>
      <c r="J135" s="63"/>
      <c r="K135" s="63"/>
      <c r="L135" s="63"/>
      <c r="M135" s="63"/>
      <c r="N135" s="63"/>
      <c r="O135" s="64"/>
      <c r="P135" s="65"/>
      <c r="Q135" s="65"/>
      <c r="R135" s="65"/>
      <c r="S135" s="63"/>
      <c r="T135" s="65"/>
      <c r="U135" s="63"/>
      <c r="V135" s="66"/>
      <c r="W135" s="67"/>
      <c r="Y135" s="9"/>
    </row>
    <row r="136" spans="1:25" s="41" customFormat="1" ht="20.25" customHeight="1" outlineLevel="1">
      <c r="A136" s="35"/>
      <c r="B136" s="92" t="s">
        <v>888</v>
      </c>
      <c r="C136" s="93" t="s">
        <v>886</v>
      </c>
      <c r="D136" s="93"/>
      <c r="E136" s="36">
        <f>SUBTOTAL(9,E138:E139)</f>
        <v>2</v>
      </c>
      <c r="F136" s="37"/>
      <c r="G136" s="37"/>
      <c r="H136" s="37"/>
      <c r="I136" s="84"/>
      <c r="J136" s="37"/>
      <c r="K136" s="37"/>
      <c r="L136" s="37"/>
      <c r="M136" s="37"/>
      <c r="N136" s="37"/>
      <c r="O136" s="39"/>
      <c r="P136" s="39"/>
      <c r="Q136" s="39"/>
      <c r="R136" s="39"/>
      <c r="S136" s="37"/>
      <c r="T136" s="39"/>
      <c r="U136" s="37"/>
      <c r="V136" s="40"/>
      <c r="W136" s="38"/>
      <c r="Y136" s="9"/>
    </row>
    <row r="137" spans="1:25" s="48" customFormat="1" ht="20.25" customHeight="1" outlineLevel="2">
      <c r="A137" s="42"/>
      <c r="B137" s="96" t="s">
        <v>382</v>
      </c>
      <c r="C137" s="97"/>
      <c r="D137" s="97"/>
      <c r="E137" s="43">
        <f>SUBTOTAL(9,E138:E139)</f>
        <v>2</v>
      </c>
      <c r="F137" s="44"/>
      <c r="G137" s="44"/>
      <c r="H137" s="44"/>
      <c r="I137" s="85"/>
      <c r="J137" s="44"/>
      <c r="K137" s="44"/>
      <c r="L137" s="44"/>
      <c r="M137" s="44"/>
      <c r="N137" s="44"/>
      <c r="O137" s="46"/>
      <c r="P137" s="46"/>
      <c r="Q137" s="46"/>
      <c r="R137" s="46"/>
      <c r="S137" s="44"/>
      <c r="T137" s="46"/>
      <c r="U137" s="44"/>
      <c r="V137" s="47"/>
      <c r="W137" s="45"/>
      <c r="Y137" s="9"/>
    </row>
    <row r="138" spans="1:25" s="9" customFormat="1" ht="164.25" customHeight="1">
      <c r="A138" s="49">
        <v>8</v>
      </c>
      <c r="B138" s="50" t="s">
        <v>856</v>
      </c>
      <c r="C138" s="51" t="s">
        <v>132</v>
      </c>
      <c r="D138" s="51" t="s">
        <v>262</v>
      </c>
      <c r="E138" s="52">
        <v>1</v>
      </c>
      <c r="F138" s="53" t="s">
        <v>857</v>
      </c>
      <c r="G138" s="54" t="s">
        <v>858</v>
      </c>
      <c r="H138" s="54" t="s">
        <v>858</v>
      </c>
      <c r="I138" s="86" t="s">
        <v>859</v>
      </c>
      <c r="J138" s="55" t="s">
        <v>860</v>
      </c>
      <c r="K138" s="55" t="s">
        <v>968</v>
      </c>
      <c r="L138" s="55" t="s">
        <v>916</v>
      </c>
      <c r="M138" s="55" t="s">
        <v>1091</v>
      </c>
      <c r="N138" s="55" t="s">
        <v>313</v>
      </c>
      <c r="O138" s="56">
        <v>99157905.560000002</v>
      </c>
      <c r="P138" s="56">
        <v>228301336.99000001</v>
      </c>
      <c r="Q138" s="56">
        <v>2328535.23</v>
      </c>
      <c r="R138" s="56">
        <v>275944880.55000001</v>
      </c>
      <c r="S138" s="57" t="s">
        <v>1349</v>
      </c>
      <c r="T138" s="56">
        <v>53842897.229999997</v>
      </c>
      <c r="U138" s="58" t="s">
        <v>882</v>
      </c>
      <c r="V138" s="59" t="s">
        <v>1760</v>
      </c>
      <c r="W138" s="60">
        <f>IF(OR(LEFT(I138)="7",LEFT(I138,1)="8"),VALUE(RIGHT(I138,3)),VALUE(RIGHT(I138,4)))</f>
        <v>1303</v>
      </c>
    </row>
    <row r="139" spans="1:25" s="9" customFormat="1" ht="139.5" customHeight="1">
      <c r="A139" s="49">
        <v>8</v>
      </c>
      <c r="B139" s="50" t="s">
        <v>856</v>
      </c>
      <c r="C139" s="51" t="s">
        <v>132</v>
      </c>
      <c r="D139" s="51" t="s">
        <v>262</v>
      </c>
      <c r="E139" s="52">
        <v>1</v>
      </c>
      <c r="F139" s="53" t="s">
        <v>1088</v>
      </c>
      <c r="G139" s="54" t="s">
        <v>920</v>
      </c>
      <c r="H139" s="54" t="s">
        <v>920</v>
      </c>
      <c r="I139" s="86" t="s">
        <v>921</v>
      </c>
      <c r="J139" s="55" t="s">
        <v>105</v>
      </c>
      <c r="K139" s="55" t="s">
        <v>624</v>
      </c>
      <c r="L139" s="55" t="s">
        <v>916</v>
      </c>
      <c r="M139" s="55" t="s">
        <v>523</v>
      </c>
      <c r="N139" s="55" t="s">
        <v>874</v>
      </c>
      <c r="O139" s="56">
        <v>204124567.25999999</v>
      </c>
      <c r="P139" s="56">
        <v>255621835.63</v>
      </c>
      <c r="Q139" s="56">
        <v>4991086.87</v>
      </c>
      <c r="R139" s="56">
        <v>212917536.40000001</v>
      </c>
      <c r="S139" s="57" t="s">
        <v>1350</v>
      </c>
      <c r="T139" s="56">
        <v>251819953.36000001</v>
      </c>
      <c r="U139" s="58" t="s">
        <v>882</v>
      </c>
      <c r="V139" s="59" t="s">
        <v>1538</v>
      </c>
      <c r="W139" s="60">
        <f>IF(OR(LEFT(I139)="7",LEFT(I139,1)="8"),VALUE(RIGHT(I139,3)),VALUE(RIGHT(I139,4)))</f>
        <v>1396</v>
      </c>
    </row>
    <row r="140" spans="1:25" s="48" customFormat="1" ht="20.25" customHeight="1" outlineLevel="2">
      <c r="A140" s="68"/>
      <c r="B140" s="98" t="s">
        <v>385</v>
      </c>
      <c r="C140" s="99"/>
      <c r="D140" s="99"/>
      <c r="E140" s="69">
        <f>SUBTOTAL(9,E141)</f>
        <v>1</v>
      </c>
      <c r="F140" s="70"/>
      <c r="G140" s="70"/>
      <c r="H140" s="70"/>
      <c r="I140" s="88"/>
      <c r="J140" s="70"/>
      <c r="K140" s="70"/>
      <c r="L140" s="70"/>
      <c r="M140" s="70"/>
      <c r="N140" s="70"/>
      <c r="O140" s="72"/>
      <c r="P140" s="72"/>
      <c r="Q140" s="72"/>
      <c r="R140" s="72"/>
      <c r="S140" s="70"/>
      <c r="T140" s="72"/>
      <c r="U140" s="70"/>
      <c r="V140" s="73"/>
      <c r="W140" s="71"/>
      <c r="Y140" s="9"/>
    </row>
    <row r="141" spans="1:25" s="9" customFormat="1" ht="139.5" customHeight="1">
      <c r="A141" s="49">
        <v>8</v>
      </c>
      <c r="B141" s="50" t="s">
        <v>856</v>
      </c>
      <c r="C141" s="51" t="s">
        <v>132</v>
      </c>
      <c r="D141" s="51" t="s">
        <v>1020</v>
      </c>
      <c r="E141" s="52">
        <v>1</v>
      </c>
      <c r="F141" s="53" t="s">
        <v>854</v>
      </c>
      <c r="G141" s="54" t="s">
        <v>855</v>
      </c>
      <c r="H141" s="54" t="s">
        <v>697</v>
      </c>
      <c r="I141" s="86" t="s">
        <v>698</v>
      </c>
      <c r="J141" s="55" t="s">
        <v>106</v>
      </c>
      <c r="K141" s="55" t="s">
        <v>625</v>
      </c>
      <c r="L141" s="55" t="s">
        <v>916</v>
      </c>
      <c r="M141" s="55" t="s">
        <v>838</v>
      </c>
      <c r="N141" s="55" t="s">
        <v>874</v>
      </c>
      <c r="O141" s="56">
        <v>1318886</v>
      </c>
      <c r="P141" s="56">
        <v>6600000</v>
      </c>
      <c r="Q141" s="56">
        <v>26545</v>
      </c>
      <c r="R141" s="56">
        <v>6527174</v>
      </c>
      <c r="S141" s="57" t="s">
        <v>1761</v>
      </c>
      <c r="T141" s="56">
        <v>1418257</v>
      </c>
      <c r="U141" s="58" t="s">
        <v>882</v>
      </c>
      <c r="V141" s="59" t="s">
        <v>1539</v>
      </c>
      <c r="W141" s="60">
        <f>IF(OR(LEFT(I141)="7",LEFT(I141,1)="8"),VALUE(RIGHT(I141,3)),VALUE(RIGHT(I141,4)))</f>
        <v>133</v>
      </c>
    </row>
    <row r="142" spans="1:25" s="34" customFormat="1" ht="29.25" customHeight="1" outlineLevel="3">
      <c r="A142" s="61"/>
      <c r="B142" s="94" t="s">
        <v>862</v>
      </c>
      <c r="C142" s="95"/>
      <c r="D142" s="95"/>
      <c r="E142" s="62">
        <f>SUBTOTAL(9,E145:E169)</f>
        <v>21</v>
      </c>
      <c r="F142" s="63"/>
      <c r="G142" s="63"/>
      <c r="H142" s="63"/>
      <c r="I142" s="87"/>
      <c r="J142" s="63"/>
      <c r="K142" s="63"/>
      <c r="L142" s="63"/>
      <c r="M142" s="63"/>
      <c r="N142" s="63"/>
      <c r="O142" s="64"/>
      <c r="P142" s="65"/>
      <c r="Q142" s="65"/>
      <c r="R142" s="65"/>
      <c r="S142" s="63"/>
      <c r="T142" s="65"/>
      <c r="U142" s="63"/>
      <c r="V142" s="66"/>
      <c r="W142" s="67"/>
      <c r="Y142" s="9"/>
    </row>
    <row r="143" spans="1:25" s="41" customFormat="1" ht="20.25" customHeight="1" outlineLevel="1">
      <c r="A143" s="35"/>
      <c r="B143" s="92" t="s">
        <v>888</v>
      </c>
      <c r="C143" s="93" t="s">
        <v>886</v>
      </c>
      <c r="D143" s="93"/>
      <c r="E143" s="36">
        <f>SUBTOTAL(9,E145:E166)</f>
        <v>20</v>
      </c>
      <c r="F143" s="37"/>
      <c r="G143" s="37"/>
      <c r="H143" s="37"/>
      <c r="I143" s="84"/>
      <c r="J143" s="37"/>
      <c r="K143" s="37"/>
      <c r="L143" s="37"/>
      <c r="M143" s="37"/>
      <c r="N143" s="37"/>
      <c r="O143" s="39"/>
      <c r="P143" s="39"/>
      <c r="Q143" s="39"/>
      <c r="R143" s="39"/>
      <c r="S143" s="37"/>
      <c r="T143" s="39"/>
      <c r="U143" s="37"/>
      <c r="V143" s="40"/>
      <c r="W143" s="38"/>
      <c r="Y143" s="9"/>
    </row>
    <row r="144" spans="1:25" s="48" customFormat="1" ht="20.25" customHeight="1" outlineLevel="2">
      <c r="A144" s="42"/>
      <c r="B144" s="96" t="s">
        <v>382</v>
      </c>
      <c r="C144" s="97"/>
      <c r="D144" s="97"/>
      <c r="E144" s="43">
        <f>SUBTOTAL(9,E145:E154)</f>
        <v>10</v>
      </c>
      <c r="F144" s="44"/>
      <c r="G144" s="44"/>
      <c r="H144" s="44"/>
      <c r="I144" s="85"/>
      <c r="J144" s="44"/>
      <c r="K144" s="44"/>
      <c r="L144" s="44"/>
      <c r="M144" s="44"/>
      <c r="N144" s="44"/>
      <c r="O144" s="46"/>
      <c r="P144" s="46"/>
      <c r="Q144" s="46"/>
      <c r="R144" s="46"/>
      <c r="S144" s="44"/>
      <c r="T144" s="46"/>
      <c r="U144" s="44"/>
      <c r="V144" s="47"/>
      <c r="W144" s="45"/>
      <c r="Y144" s="9"/>
    </row>
    <row r="145" spans="1:25" s="9" customFormat="1" ht="153" customHeight="1">
      <c r="A145" s="49">
        <v>9</v>
      </c>
      <c r="B145" s="50" t="s">
        <v>862</v>
      </c>
      <c r="C145" s="51" t="s">
        <v>132</v>
      </c>
      <c r="D145" s="51" t="s">
        <v>262</v>
      </c>
      <c r="E145" s="52">
        <v>1</v>
      </c>
      <c r="F145" s="53">
        <v>113</v>
      </c>
      <c r="G145" s="54" t="s">
        <v>626</v>
      </c>
      <c r="H145" s="54" t="s">
        <v>686</v>
      </c>
      <c r="I145" s="86">
        <v>20020911301297</v>
      </c>
      <c r="J145" s="55" t="s">
        <v>627</v>
      </c>
      <c r="K145" s="55" t="s">
        <v>628</v>
      </c>
      <c r="L145" s="55" t="s">
        <v>311</v>
      </c>
      <c r="M145" s="55" t="s">
        <v>881</v>
      </c>
      <c r="N145" s="55" t="s">
        <v>869</v>
      </c>
      <c r="O145" s="56">
        <v>1520015756.3800001</v>
      </c>
      <c r="P145" s="56">
        <v>2241340826</v>
      </c>
      <c r="Q145" s="56">
        <v>120226542.16</v>
      </c>
      <c r="R145" s="56">
        <v>71452633.219999999</v>
      </c>
      <c r="S145" s="57" t="s">
        <v>1351</v>
      </c>
      <c r="T145" s="56">
        <v>3810130491.3200002</v>
      </c>
      <c r="U145" s="58" t="s">
        <v>882</v>
      </c>
      <c r="V145" s="59" t="s">
        <v>1540</v>
      </c>
      <c r="W145" s="60">
        <f t="shared" ref="W145:W154" si="4">IF(OR(LEFT(I145)="7",LEFT(I145,1)="8"),VALUE(RIGHT(I145,3)),VALUE(RIGHT(I145,4)))</f>
        <v>1297</v>
      </c>
    </row>
    <row r="146" spans="1:25" s="9" customFormat="1" ht="139.5" customHeight="1">
      <c r="A146" s="49">
        <v>9</v>
      </c>
      <c r="B146" s="50" t="s">
        <v>862</v>
      </c>
      <c r="C146" s="51" t="s">
        <v>132</v>
      </c>
      <c r="D146" s="51" t="s">
        <v>262</v>
      </c>
      <c r="E146" s="52">
        <v>1</v>
      </c>
      <c r="F146" s="53">
        <v>311</v>
      </c>
      <c r="G146" s="54" t="s">
        <v>864</v>
      </c>
      <c r="H146" s="54" t="s">
        <v>686</v>
      </c>
      <c r="I146" s="86" t="s">
        <v>865</v>
      </c>
      <c r="J146" s="55" t="s">
        <v>866</v>
      </c>
      <c r="K146" s="55" t="s">
        <v>541</v>
      </c>
      <c r="L146" s="55" t="s">
        <v>311</v>
      </c>
      <c r="M146" s="55" t="s">
        <v>881</v>
      </c>
      <c r="N146" s="55" t="s">
        <v>1019</v>
      </c>
      <c r="O146" s="56">
        <v>0</v>
      </c>
      <c r="P146" s="56">
        <v>0</v>
      </c>
      <c r="Q146" s="56">
        <v>0</v>
      </c>
      <c r="R146" s="56">
        <v>0</v>
      </c>
      <c r="S146" s="57" t="s">
        <v>974</v>
      </c>
      <c r="T146" s="56">
        <v>0</v>
      </c>
      <c r="U146" s="58" t="s">
        <v>314</v>
      </c>
      <c r="V146" s="59" t="s">
        <v>1541</v>
      </c>
      <c r="W146" s="60">
        <f t="shared" si="4"/>
        <v>53</v>
      </c>
    </row>
    <row r="147" spans="1:25" s="9" customFormat="1" ht="139.5" customHeight="1">
      <c r="A147" s="49">
        <v>9</v>
      </c>
      <c r="B147" s="50" t="s">
        <v>862</v>
      </c>
      <c r="C147" s="51" t="s">
        <v>132</v>
      </c>
      <c r="D147" s="51" t="s">
        <v>262</v>
      </c>
      <c r="E147" s="52">
        <v>1</v>
      </c>
      <c r="F147" s="53">
        <v>411</v>
      </c>
      <c r="G147" s="54" t="s">
        <v>542</v>
      </c>
      <c r="H147" s="54" t="s">
        <v>686</v>
      </c>
      <c r="I147" s="86">
        <v>20020941101304</v>
      </c>
      <c r="J147" s="55" t="s">
        <v>543</v>
      </c>
      <c r="K147" s="55" t="s">
        <v>629</v>
      </c>
      <c r="L147" s="55" t="s">
        <v>311</v>
      </c>
      <c r="M147" s="55" t="s">
        <v>881</v>
      </c>
      <c r="N147" s="55" t="s">
        <v>869</v>
      </c>
      <c r="O147" s="56">
        <v>900189435.00999999</v>
      </c>
      <c r="P147" s="56">
        <v>465910.18</v>
      </c>
      <c r="Q147" s="56">
        <v>37993512.659999996</v>
      </c>
      <c r="R147" s="56">
        <v>104586327.83</v>
      </c>
      <c r="S147" s="57" t="s">
        <v>1762</v>
      </c>
      <c r="T147" s="56">
        <v>834062530.01999998</v>
      </c>
      <c r="U147" s="58" t="s">
        <v>882</v>
      </c>
      <c r="V147" s="59" t="s">
        <v>1542</v>
      </c>
      <c r="W147" s="60">
        <f t="shared" si="4"/>
        <v>1304</v>
      </c>
    </row>
    <row r="148" spans="1:25" s="9" customFormat="1" ht="139.5" customHeight="1">
      <c r="A148" s="49">
        <v>9</v>
      </c>
      <c r="B148" s="50" t="s">
        <v>862</v>
      </c>
      <c r="C148" s="51" t="s">
        <v>132</v>
      </c>
      <c r="D148" s="51" t="s">
        <v>262</v>
      </c>
      <c r="E148" s="52">
        <v>1</v>
      </c>
      <c r="F148" s="53" t="s">
        <v>546</v>
      </c>
      <c r="G148" s="54" t="s">
        <v>547</v>
      </c>
      <c r="H148" s="54" t="s">
        <v>547</v>
      </c>
      <c r="I148" s="86" t="s">
        <v>42</v>
      </c>
      <c r="J148" s="55" t="s">
        <v>43</v>
      </c>
      <c r="K148" s="55" t="s">
        <v>502</v>
      </c>
      <c r="L148" s="55" t="s">
        <v>311</v>
      </c>
      <c r="M148" s="55" t="s">
        <v>44</v>
      </c>
      <c r="N148" s="55" t="s">
        <v>1019</v>
      </c>
      <c r="O148" s="56">
        <v>253824535.96000001</v>
      </c>
      <c r="P148" s="56">
        <v>0</v>
      </c>
      <c r="Q148" s="56">
        <v>11250393.65</v>
      </c>
      <c r="R148" s="56">
        <v>15019093.41</v>
      </c>
      <c r="S148" s="57" t="s">
        <v>1763</v>
      </c>
      <c r="T148" s="56">
        <v>250055836.19999999</v>
      </c>
      <c r="U148" s="58" t="s">
        <v>882</v>
      </c>
      <c r="V148" s="59" t="s">
        <v>1764</v>
      </c>
      <c r="W148" s="60">
        <f t="shared" si="4"/>
        <v>1482</v>
      </c>
    </row>
    <row r="149" spans="1:25" s="9" customFormat="1" ht="139.5" customHeight="1">
      <c r="A149" s="49">
        <v>9</v>
      </c>
      <c r="B149" s="50" t="s">
        <v>862</v>
      </c>
      <c r="C149" s="51" t="s">
        <v>132</v>
      </c>
      <c r="D149" s="51" t="s">
        <v>262</v>
      </c>
      <c r="E149" s="52">
        <v>1</v>
      </c>
      <c r="F149" s="53" t="s">
        <v>546</v>
      </c>
      <c r="G149" s="54" t="s">
        <v>547</v>
      </c>
      <c r="H149" s="54" t="s">
        <v>547</v>
      </c>
      <c r="I149" s="86" t="s">
        <v>549</v>
      </c>
      <c r="J149" s="55" t="s">
        <v>29</v>
      </c>
      <c r="K149" s="55" t="s">
        <v>550</v>
      </c>
      <c r="L149" s="55" t="s">
        <v>311</v>
      </c>
      <c r="M149" s="55" t="s">
        <v>881</v>
      </c>
      <c r="N149" s="55" t="s">
        <v>869</v>
      </c>
      <c r="O149" s="56">
        <v>5586099.9000000004</v>
      </c>
      <c r="P149" s="56">
        <v>0</v>
      </c>
      <c r="Q149" s="56">
        <v>230483.89</v>
      </c>
      <c r="R149" s="56">
        <v>1239355.98</v>
      </c>
      <c r="S149" s="57" t="s">
        <v>1470</v>
      </c>
      <c r="T149" s="56">
        <v>4577227.8099999996</v>
      </c>
      <c r="U149" s="58" t="s">
        <v>882</v>
      </c>
      <c r="V149" s="59" t="s">
        <v>1544</v>
      </c>
      <c r="W149" s="60">
        <f t="shared" si="4"/>
        <v>1406</v>
      </c>
    </row>
    <row r="150" spans="1:25" s="9" customFormat="1" ht="260.25" customHeight="1">
      <c r="A150" s="49">
        <v>9</v>
      </c>
      <c r="B150" s="50" t="s">
        <v>862</v>
      </c>
      <c r="C150" s="51" t="s">
        <v>132</v>
      </c>
      <c r="D150" s="51" t="s">
        <v>262</v>
      </c>
      <c r="E150" s="52">
        <v>1</v>
      </c>
      <c r="F150" s="53" t="s">
        <v>546</v>
      </c>
      <c r="G150" s="54" t="s">
        <v>547</v>
      </c>
      <c r="H150" s="54" t="s">
        <v>547</v>
      </c>
      <c r="I150" s="86" t="s">
        <v>548</v>
      </c>
      <c r="J150" s="55" t="s">
        <v>723</v>
      </c>
      <c r="K150" s="55" t="s">
        <v>501</v>
      </c>
      <c r="L150" s="55" t="s">
        <v>916</v>
      </c>
      <c r="M150" s="55" t="s">
        <v>1091</v>
      </c>
      <c r="N150" s="55" t="s">
        <v>1019</v>
      </c>
      <c r="O150" s="56">
        <v>5289146.57</v>
      </c>
      <c r="P150" s="56">
        <v>36189460.130000003</v>
      </c>
      <c r="Q150" s="56">
        <v>198857.06</v>
      </c>
      <c r="R150" s="56">
        <v>35824093.93</v>
      </c>
      <c r="S150" s="57" t="s">
        <v>1765</v>
      </c>
      <c r="T150" s="56">
        <v>5853369.8300000001</v>
      </c>
      <c r="U150" s="58" t="s">
        <v>882</v>
      </c>
      <c r="V150" s="59" t="s">
        <v>1543</v>
      </c>
      <c r="W150" s="60">
        <f t="shared" si="4"/>
        <v>961</v>
      </c>
    </row>
    <row r="151" spans="1:25" s="9" customFormat="1" ht="153" customHeight="1">
      <c r="A151" s="49">
        <v>9</v>
      </c>
      <c r="B151" s="50" t="s">
        <v>862</v>
      </c>
      <c r="C151" s="51" t="s">
        <v>132</v>
      </c>
      <c r="D151" s="51" t="s">
        <v>262</v>
      </c>
      <c r="E151" s="52">
        <v>1</v>
      </c>
      <c r="F151" s="53" t="s">
        <v>250</v>
      </c>
      <c r="G151" s="54" t="s">
        <v>249</v>
      </c>
      <c r="H151" s="54" t="s">
        <v>249</v>
      </c>
      <c r="I151" s="86" t="s">
        <v>248</v>
      </c>
      <c r="J151" s="55" t="s">
        <v>247</v>
      </c>
      <c r="K151" s="55" t="s">
        <v>246</v>
      </c>
      <c r="L151" s="55" t="s">
        <v>916</v>
      </c>
      <c r="M151" s="55" t="s">
        <v>1091</v>
      </c>
      <c r="N151" s="55" t="s">
        <v>1019</v>
      </c>
      <c r="O151" s="56">
        <v>397186.95</v>
      </c>
      <c r="P151" s="56">
        <v>0</v>
      </c>
      <c r="Q151" s="56">
        <v>11835.18</v>
      </c>
      <c r="R151" s="56">
        <v>6966.19</v>
      </c>
      <c r="S151" s="57" t="s">
        <v>1352</v>
      </c>
      <c r="T151" s="56">
        <v>402055.94</v>
      </c>
      <c r="U151" s="58" t="s">
        <v>882</v>
      </c>
      <c r="V151" s="59" t="s">
        <v>1766</v>
      </c>
      <c r="W151" s="60">
        <f t="shared" si="4"/>
        <v>1455</v>
      </c>
    </row>
    <row r="152" spans="1:25" s="9" customFormat="1" ht="139.5" customHeight="1">
      <c r="A152" s="49">
        <v>9</v>
      </c>
      <c r="B152" s="50" t="s">
        <v>862</v>
      </c>
      <c r="C152" s="51" t="s">
        <v>132</v>
      </c>
      <c r="D152" s="51" t="s">
        <v>262</v>
      </c>
      <c r="E152" s="52">
        <v>1</v>
      </c>
      <c r="F152" s="53" t="s">
        <v>804</v>
      </c>
      <c r="G152" s="54" t="s">
        <v>805</v>
      </c>
      <c r="H152" s="54" t="s">
        <v>805</v>
      </c>
      <c r="I152" s="86" t="s">
        <v>806</v>
      </c>
      <c r="J152" s="55" t="s">
        <v>889</v>
      </c>
      <c r="K152" s="55" t="s">
        <v>504</v>
      </c>
      <c r="L152" s="55" t="s">
        <v>311</v>
      </c>
      <c r="M152" s="55" t="s">
        <v>881</v>
      </c>
      <c r="N152" s="55" t="s">
        <v>1019</v>
      </c>
      <c r="O152" s="56">
        <v>2685594.25</v>
      </c>
      <c r="P152" s="56">
        <v>0</v>
      </c>
      <c r="Q152" s="56">
        <v>350430.83</v>
      </c>
      <c r="R152" s="56">
        <v>1424373.01</v>
      </c>
      <c r="S152" s="57" t="s">
        <v>1353</v>
      </c>
      <c r="T152" s="56">
        <v>1611652.07</v>
      </c>
      <c r="U152" s="58" t="s">
        <v>882</v>
      </c>
      <c r="V152" s="59" t="s">
        <v>1767</v>
      </c>
      <c r="W152" s="60">
        <f t="shared" si="4"/>
        <v>57</v>
      </c>
    </row>
    <row r="153" spans="1:25" s="9" customFormat="1" ht="139.5" customHeight="1">
      <c r="A153" s="49">
        <v>9</v>
      </c>
      <c r="B153" s="50" t="s">
        <v>862</v>
      </c>
      <c r="C153" s="51" t="s">
        <v>132</v>
      </c>
      <c r="D153" s="51" t="s">
        <v>262</v>
      </c>
      <c r="E153" s="52">
        <v>1</v>
      </c>
      <c r="F153" s="53" t="s">
        <v>804</v>
      </c>
      <c r="G153" s="54" t="s">
        <v>805</v>
      </c>
      <c r="H153" s="54" t="s">
        <v>805</v>
      </c>
      <c r="I153" s="86" t="s">
        <v>890</v>
      </c>
      <c r="J153" s="55" t="s">
        <v>891</v>
      </c>
      <c r="K153" s="55" t="s">
        <v>503</v>
      </c>
      <c r="L153" s="55" t="s">
        <v>311</v>
      </c>
      <c r="M153" s="55" t="s">
        <v>312</v>
      </c>
      <c r="N153" s="55" t="s">
        <v>465</v>
      </c>
      <c r="O153" s="56">
        <v>1410519151.54</v>
      </c>
      <c r="P153" s="56">
        <v>1509382733.3599999</v>
      </c>
      <c r="Q153" s="56">
        <v>67864175.819999993</v>
      </c>
      <c r="R153" s="56">
        <v>2694264441.1799998</v>
      </c>
      <c r="S153" s="57" t="s">
        <v>1768</v>
      </c>
      <c r="T153" s="56">
        <v>293501619.54000002</v>
      </c>
      <c r="U153" s="58" t="s">
        <v>882</v>
      </c>
      <c r="V153" s="59" t="s">
        <v>1769</v>
      </c>
      <c r="W153" s="60">
        <f t="shared" si="4"/>
        <v>731</v>
      </c>
    </row>
    <row r="154" spans="1:25" s="9" customFormat="1" ht="312.75" customHeight="1">
      <c r="A154" s="49">
        <v>9</v>
      </c>
      <c r="B154" s="50" t="s">
        <v>862</v>
      </c>
      <c r="C154" s="51" t="s">
        <v>132</v>
      </c>
      <c r="D154" s="51" t="s">
        <v>262</v>
      </c>
      <c r="E154" s="52">
        <v>1</v>
      </c>
      <c r="F154" s="53" t="s">
        <v>892</v>
      </c>
      <c r="G154" s="54" t="s">
        <v>893</v>
      </c>
      <c r="H154" s="54" t="s">
        <v>893</v>
      </c>
      <c r="I154" s="86" t="s">
        <v>894</v>
      </c>
      <c r="J154" s="55" t="s">
        <v>895</v>
      </c>
      <c r="K154" s="55" t="s">
        <v>457</v>
      </c>
      <c r="L154" s="55" t="s">
        <v>311</v>
      </c>
      <c r="M154" s="55" t="s">
        <v>312</v>
      </c>
      <c r="N154" s="55" t="s">
        <v>869</v>
      </c>
      <c r="O154" s="56">
        <v>25382975.690000001</v>
      </c>
      <c r="P154" s="56">
        <v>111132607.17</v>
      </c>
      <c r="Q154" s="56">
        <v>2739654.99</v>
      </c>
      <c r="R154" s="56">
        <v>34701359.299999997</v>
      </c>
      <c r="S154" s="57" t="s">
        <v>1471</v>
      </c>
      <c r="T154" s="56">
        <v>104553878.55</v>
      </c>
      <c r="U154" s="58" t="s">
        <v>882</v>
      </c>
      <c r="V154" s="59" t="s">
        <v>1770</v>
      </c>
      <c r="W154" s="60">
        <f t="shared" si="4"/>
        <v>955</v>
      </c>
    </row>
    <row r="155" spans="1:25" s="48" customFormat="1" ht="20.25" customHeight="1" outlineLevel="2">
      <c r="A155" s="68"/>
      <c r="B155" s="98" t="s">
        <v>383</v>
      </c>
      <c r="C155" s="99"/>
      <c r="D155" s="99"/>
      <c r="E155" s="69">
        <f>SUBTOTAL(9,E156:E159)</f>
        <v>4</v>
      </c>
      <c r="F155" s="70"/>
      <c r="G155" s="70"/>
      <c r="H155" s="70"/>
      <c r="I155" s="88"/>
      <c r="J155" s="70"/>
      <c r="K155" s="70"/>
      <c r="L155" s="70"/>
      <c r="M155" s="70"/>
      <c r="N155" s="70"/>
      <c r="O155" s="72"/>
      <c r="P155" s="72"/>
      <c r="Q155" s="72"/>
      <c r="R155" s="72"/>
      <c r="S155" s="70"/>
      <c r="T155" s="72"/>
      <c r="U155" s="70"/>
      <c r="V155" s="73"/>
      <c r="W155" s="71"/>
      <c r="Y155" s="9"/>
    </row>
    <row r="156" spans="1:25" s="9" customFormat="1" ht="139.5" customHeight="1">
      <c r="A156" s="49">
        <v>9</v>
      </c>
      <c r="B156" s="50" t="s">
        <v>862</v>
      </c>
      <c r="C156" s="51" t="s">
        <v>132</v>
      </c>
      <c r="D156" s="51" t="s">
        <v>699</v>
      </c>
      <c r="E156" s="52">
        <v>1</v>
      </c>
      <c r="F156" s="53">
        <v>200</v>
      </c>
      <c r="G156" s="54" t="s">
        <v>863</v>
      </c>
      <c r="H156" s="54" t="s">
        <v>807</v>
      </c>
      <c r="I156" s="86">
        <v>20070920001475</v>
      </c>
      <c r="J156" s="55" t="s">
        <v>808</v>
      </c>
      <c r="K156" s="55" t="s">
        <v>458</v>
      </c>
      <c r="L156" s="55" t="s">
        <v>311</v>
      </c>
      <c r="M156" s="55" t="s">
        <v>312</v>
      </c>
      <c r="N156" s="55" t="s">
        <v>869</v>
      </c>
      <c r="O156" s="56">
        <v>994238156.14999998</v>
      </c>
      <c r="P156" s="56">
        <v>0</v>
      </c>
      <c r="Q156" s="56">
        <v>33880651.049999997</v>
      </c>
      <c r="R156" s="56">
        <v>533208833.51999998</v>
      </c>
      <c r="S156" s="57" t="s">
        <v>1354</v>
      </c>
      <c r="T156" s="56">
        <v>494909973.68000001</v>
      </c>
      <c r="U156" s="58" t="s">
        <v>882</v>
      </c>
      <c r="V156" s="59" t="s">
        <v>1771</v>
      </c>
      <c r="W156" s="60">
        <f>IF(OR(LEFT(I156)="7",LEFT(I156,1)="8"),VALUE(RIGHT(I156,3)),VALUE(RIGHT(I156,4)))</f>
        <v>1475</v>
      </c>
    </row>
    <row r="157" spans="1:25" s="9" customFormat="1" ht="139.5" customHeight="1">
      <c r="A157" s="49">
        <v>9</v>
      </c>
      <c r="B157" s="50" t="s">
        <v>862</v>
      </c>
      <c r="C157" s="51" t="s">
        <v>132</v>
      </c>
      <c r="D157" s="51" t="s">
        <v>699</v>
      </c>
      <c r="E157" s="52">
        <v>1</v>
      </c>
      <c r="F157" s="53">
        <v>643</v>
      </c>
      <c r="G157" s="54" t="s">
        <v>544</v>
      </c>
      <c r="H157" s="54" t="s">
        <v>545</v>
      </c>
      <c r="I157" s="86">
        <v>19980965100759</v>
      </c>
      <c r="J157" s="55" t="s">
        <v>107</v>
      </c>
      <c r="K157" s="55" t="s">
        <v>459</v>
      </c>
      <c r="L157" s="55" t="s">
        <v>916</v>
      </c>
      <c r="M157" s="55" t="s">
        <v>838</v>
      </c>
      <c r="N157" s="55" t="s">
        <v>869</v>
      </c>
      <c r="O157" s="56">
        <v>0</v>
      </c>
      <c r="P157" s="56">
        <v>0</v>
      </c>
      <c r="Q157" s="56">
        <v>0</v>
      </c>
      <c r="R157" s="56">
        <v>0</v>
      </c>
      <c r="S157" s="57" t="s">
        <v>1355</v>
      </c>
      <c r="T157" s="56">
        <v>0</v>
      </c>
      <c r="U157" s="58" t="s">
        <v>314</v>
      </c>
      <c r="V157" s="59" t="s">
        <v>1545</v>
      </c>
      <c r="W157" s="60">
        <f>IF(OR(LEFT(I157)="7",LEFT(I157,1)="8"),VALUE(RIGHT(I157,3)),VALUE(RIGHT(I157,4)))</f>
        <v>759</v>
      </c>
    </row>
    <row r="158" spans="1:25" s="9" customFormat="1" ht="139.5" customHeight="1">
      <c r="A158" s="49">
        <v>9</v>
      </c>
      <c r="B158" s="50" t="s">
        <v>862</v>
      </c>
      <c r="C158" s="51" t="s">
        <v>132</v>
      </c>
      <c r="D158" s="51" t="s">
        <v>699</v>
      </c>
      <c r="E158" s="52">
        <v>1</v>
      </c>
      <c r="F158" s="53" t="s">
        <v>546</v>
      </c>
      <c r="G158" s="54" t="s">
        <v>547</v>
      </c>
      <c r="H158" s="54" t="s">
        <v>790</v>
      </c>
      <c r="I158" s="86" t="s">
        <v>791</v>
      </c>
      <c r="J158" s="55" t="s">
        <v>641</v>
      </c>
      <c r="K158" s="55" t="s">
        <v>1</v>
      </c>
      <c r="L158" s="55" t="s">
        <v>311</v>
      </c>
      <c r="M158" s="55" t="s">
        <v>881</v>
      </c>
      <c r="N158" s="55" t="s">
        <v>869</v>
      </c>
      <c r="O158" s="56">
        <v>0</v>
      </c>
      <c r="P158" s="56">
        <v>0</v>
      </c>
      <c r="Q158" s="56">
        <v>0</v>
      </c>
      <c r="R158" s="56">
        <v>0</v>
      </c>
      <c r="S158" s="57" t="s">
        <v>1772</v>
      </c>
      <c r="T158" s="56">
        <v>0</v>
      </c>
      <c r="U158" s="58" t="s">
        <v>882</v>
      </c>
      <c r="V158" s="59" t="s">
        <v>1546</v>
      </c>
      <c r="W158" s="60">
        <f>IF(OR(LEFT(I158)="7",LEFT(I158,1)="8"),VALUE(RIGHT(I158,3)),VALUE(RIGHT(I158,4)))</f>
        <v>64</v>
      </c>
    </row>
    <row r="159" spans="1:25" s="9" customFormat="1" ht="139.5" customHeight="1">
      <c r="A159" s="49">
        <v>9</v>
      </c>
      <c r="B159" s="50" t="s">
        <v>862</v>
      </c>
      <c r="C159" s="51" t="s">
        <v>132</v>
      </c>
      <c r="D159" s="51" t="s">
        <v>699</v>
      </c>
      <c r="E159" s="52">
        <v>1</v>
      </c>
      <c r="F159" s="53" t="s">
        <v>546</v>
      </c>
      <c r="G159" s="54" t="s">
        <v>547</v>
      </c>
      <c r="H159" s="54" t="s">
        <v>793</v>
      </c>
      <c r="I159" s="86" t="s">
        <v>794</v>
      </c>
      <c r="J159" s="55" t="s">
        <v>286</v>
      </c>
      <c r="K159" s="55" t="s">
        <v>460</v>
      </c>
      <c r="L159" s="55" t="s">
        <v>311</v>
      </c>
      <c r="M159" s="55" t="s">
        <v>881</v>
      </c>
      <c r="N159" s="55" t="s">
        <v>869</v>
      </c>
      <c r="O159" s="56">
        <v>0</v>
      </c>
      <c r="P159" s="56">
        <v>0</v>
      </c>
      <c r="Q159" s="56">
        <v>0</v>
      </c>
      <c r="R159" s="56">
        <v>0</v>
      </c>
      <c r="S159" s="57" t="s">
        <v>1773</v>
      </c>
      <c r="T159" s="56">
        <v>0</v>
      </c>
      <c r="U159" s="58" t="s">
        <v>882</v>
      </c>
      <c r="V159" s="59" t="s">
        <v>1774</v>
      </c>
      <c r="W159" s="60">
        <f>IF(OR(LEFT(I159)="7",LEFT(I159,1)="8"),VALUE(RIGHT(I159,3)),VALUE(RIGHT(I159,4)))</f>
        <v>1347</v>
      </c>
    </row>
    <row r="160" spans="1:25" s="48" customFormat="1" ht="20.25" customHeight="1" outlineLevel="2">
      <c r="A160" s="68"/>
      <c r="B160" s="98" t="s">
        <v>385</v>
      </c>
      <c r="C160" s="99"/>
      <c r="D160" s="99"/>
      <c r="E160" s="69">
        <f>SUBTOTAL(9,E161:E166)</f>
        <v>6</v>
      </c>
      <c r="F160" s="70"/>
      <c r="G160" s="70"/>
      <c r="H160" s="70"/>
      <c r="I160" s="88"/>
      <c r="J160" s="70"/>
      <c r="K160" s="70"/>
      <c r="L160" s="70"/>
      <c r="M160" s="70"/>
      <c r="N160" s="70"/>
      <c r="O160" s="72"/>
      <c r="P160" s="72"/>
      <c r="Q160" s="72"/>
      <c r="R160" s="72"/>
      <c r="S160" s="70"/>
      <c r="T160" s="72"/>
      <c r="U160" s="70"/>
      <c r="V160" s="73"/>
      <c r="W160" s="71"/>
      <c r="Y160" s="9"/>
    </row>
    <row r="161" spans="1:25" s="9" customFormat="1" ht="201" customHeight="1">
      <c r="A161" s="49">
        <v>9</v>
      </c>
      <c r="B161" s="50" t="s">
        <v>862</v>
      </c>
      <c r="C161" s="51" t="s">
        <v>132</v>
      </c>
      <c r="D161" s="51" t="s">
        <v>1020</v>
      </c>
      <c r="E161" s="52">
        <v>1</v>
      </c>
      <c r="F161" s="53" t="s">
        <v>546</v>
      </c>
      <c r="G161" s="54" t="s">
        <v>547</v>
      </c>
      <c r="H161" s="54" t="s">
        <v>799</v>
      </c>
      <c r="I161" s="86" t="s">
        <v>800</v>
      </c>
      <c r="J161" s="55" t="s">
        <v>801</v>
      </c>
      <c r="K161" s="55" t="s">
        <v>8</v>
      </c>
      <c r="L161" s="55" t="s">
        <v>916</v>
      </c>
      <c r="M161" s="55" t="s">
        <v>552</v>
      </c>
      <c r="N161" s="55" t="s">
        <v>869</v>
      </c>
      <c r="O161" s="56">
        <v>0</v>
      </c>
      <c r="P161" s="56">
        <v>0</v>
      </c>
      <c r="Q161" s="56">
        <v>0</v>
      </c>
      <c r="R161" s="56">
        <v>0</v>
      </c>
      <c r="S161" s="57" t="s">
        <v>1356</v>
      </c>
      <c r="T161" s="56">
        <v>0</v>
      </c>
      <c r="U161" s="58" t="s">
        <v>882</v>
      </c>
      <c r="V161" s="59" t="s">
        <v>1547</v>
      </c>
      <c r="W161" s="60">
        <f t="shared" ref="W161:W166" si="5">IF(OR(LEFT(I161)="7",LEFT(I161,1)="8"),VALUE(RIGHT(I161,3)),VALUE(RIGHT(I161,4)))</f>
        <v>251</v>
      </c>
    </row>
    <row r="162" spans="1:25" s="9" customFormat="1" ht="139.5" customHeight="1">
      <c r="A162" s="49">
        <v>9</v>
      </c>
      <c r="B162" s="50" t="s">
        <v>862</v>
      </c>
      <c r="C162" s="51" t="s">
        <v>132</v>
      </c>
      <c r="D162" s="51" t="s">
        <v>1020</v>
      </c>
      <c r="E162" s="52">
        <v>1</v>
      </c>
      <c r="F162" s="53" t="s">
        <v>546</v>
      </c>
      <c r="G162" s="54" t="s">
        <v>547</v>
      </c>
      <c r="H162" s="54" t="s">
        <v>463</v>
      </c>
      <c r="I162" s="86" t="s">
        <v>792</v>
      </c>
      <c r="J162" s="55" t="s">
        <v>1472</v>
      </c>
      <c r="K162" s="55" t="s">
        <v>4</v>
      </c>
      <c r="L162" s="55" t="s">
        <v>916</v>
      </c>
      <c r="M162" s="55" t="s">
        <v>836</v>
      </c>
      <c r="N162" s="55" t="s">
        <v>869</v>
      </c>
      <c r="O162" s="56">
        <v>0</v>
      </c>
      <c r="P162" s="56">
        <v>0</v>
      </c>
      <c r="Q162" s="56">
        <v>0</v>
      </c>
      <c r="R162" s="56">
        <v>0</v>
      </c>
      <c r="S162" s="57" t="s">
        <v>1357</v>
      </c>
      <c r="T162" s="56">
        <v>0</v>
      </c>
      <c r="U162" s="58" t="s">
        <v>882</v>
      </c>
      <c r="V162" s="59" t="s">
        <v>1548</v>
      </c>
      <c r="W162" s="60">
        <f t="shared" si="5"/>
        <v>320</v>
      </c>
    </row>
    <row r="163" spans="1:25" s="9" customFormat="1" ht="139.5" customHeight="1">
      <c r="A163" s="49">
        <v>9</v>
      </c>
      <c r="B163" s="50" t="s">
        <v>862</v>
      </c>
      <c r="C163" s="51" t="s">
        <v>132</v>
      </c>
      <c r="D163" s="51" t="s">
        <v>1020</v>
      </c>
      <c r="E163" s="52">
        <v>1</v>
      </c>
      <c r="F163" s="53" t="s">
        <v>546</v>
      </c>
      <c r="G163" s="54" t="s">
        <v>547</v>
      </c>
      <c r="H163" s="54" t="s">
        <v>462</v>
      </c>
      <c r="I163" s="86">
        <v>700009213341</v>
      </c>
      <c r="J163" s="55" t="s">
        <v>2</v>
      </c>
      <c r="K163" s="55" t="s">
        <v>3</v>
      </c>
      <c r="L163" s="55" t="s">
        <v>916</v>
      </c>
      <c r="M163" s="55" t="s">
        <v>836</v>
      </c>
      <c r="N163" s="55" t="s">
        <v>869</v>
      </c>
      <c r="O163" s="56">
        <v>0</v>
      </c>
      <c r="P163" s="56">
        <v>0</v>
      </c>
      <c r="Q163" s="56">
        <v>0</v>
      </c>
      <c r="R163" s="56">
        <v>0</v>
      </c>
      <c r="S163" s="57" t="s">
        <v>1775</v>
      </c>
      <c r="T163" s="56">
        <v>0</v>
      </c>
      <c r="U163" s="58" t="s">
        <v>882</v>
      </c>
      <c r="V163" s="59" t="s">
        <v>1776</v>
      </c>
      <c r="W163" s="60">
        <f t="shared" si="5"/>
        <v>341</v>
      </c>
    </row>
    <row r="164" spans="1:25" s="9" customFormat="1" ht="139.5" customHeight="1">
      <c r="A164" s="49">
        <v>9</v>
      </c>
      <c r="B164" s="50" t="s">
        <v>862</v>
      </c>
      <c r="C164" s="51" t="s">
        <v>132</v>
      </c>
      <c r="D164" s="51" t="s">
        <v>1020</v>
      </c>
      <c r="E164" s="52">
        <v>1</v>
      </c>
      <c r="F164" s="53" t="s">
        <v>546</v>
      </c>
      <c r="G164" s="54" t="s">
        <v>547</v>
      </c>
      <c r="H164" s="54" t="s">
        <v>795</v>
      </c>
      <c r="I164" s="86" t="s">
        <v>796</v>
      </c>
      <c r="J164" s="55" t="s">
        <v>606</v>
      </c>
      <c r="K164" s="55" t="s">
        <v>5</v>
      </c>
      <c r="L164" s="55" t="s">
        <v>311</v>
      </c>
      <c r="M164" s="55" t="s">
        <v>371</v>
      </c>
      <c r="N164" s="55" t="s">
        <v>869</v>
      </c>
      <c r="O164" s="56">
        <v>0</v>
      </c>
      <c r="P164" s="56">
        <v>0</v>
      </c>
      <c r="Q164" s="56">
        <v>0</v>
      </c>
      <c r="R164" s="56">
        <v>0</v>
      </c>
      <c r="S164" s="57" t="s">
        <v>1777</v>
      </c>
      <c r="T164" s="56">
        <v>0</v>
      </c>
      <c r="U164" s="58" t="s">
        <v>882</v>
      </c>
      <c r="V164" s="59" t="s">
        <v>1549</v>
      </c>
      <c r="W164" s="60">
        <f t="shared" si="5"/>
        <v>246</v>
      </c>
    </row>
    <row r="165" spans="1:25" s="9" customFormat="1" ht="139.5" customHeight="1">
      <c r="A165" s="49">
        <v>9</v>
      </c>
      <c r="B165" s="50" t="s">
        <v>862</v>
      </c>
      <c r="C165" s="51" t="s">
        <v>132</v>
      </c>
      <c r="D165" s="51" t="s">
        <v>1020</v>
      </c>
      <c r="E165" s="52">
        <v>1</v>
      </c>
      <c r="F165" s="53" t="s">
        <v>546</v>
      </c>
      <c r="G165" s="54" t="s">
        <v>547</v>
      </c>
      <c r="H165" s="54" t="s">
        <v>802</v>
      </c>
      <c r="I165" s="86" t="s">
        <v>803</v>
      </c>
      <c r="J165" s="55" t="s">
        <v>938</v>
      </c>
      <c r="K165" s="55" t="s">
        <v>9</v>
      </c>
      <c r="L165" s="55" t="s">
        <v>916</v>
      </c>
      <c r="M165" s="55" t="s">
        <v>552</v>
      </c>
      <c r="N165" s="55" t="s">
        <v>869</v>
      </c>
      <c r="O165" s="56">
        <v>0</v>
      </c>
      <c r="P165" s="56">
        <v>0</v>
      </c>
      <c r="Q165" s="56">
        <v>0</v>
      </c>
      <c r="R165" s="56">
        <v>0</v>
      </c>
      <c r="S165" s="57" t="s">
        <v>1778</v>
      </c>
      <c r="T165" s="56">
        <v>0</v>
      </c>
      <c r="U165" s="58" t="s">
        <v>882</v>
      </c>
      <c r="V165" s="59" t="s">
        <v>1779</v>
      </c>
      <c r="W165" s="60">
        <f t="shared" si="5"/>
        <v>252</v>
      </c>
    </row>
    <row r="166" spans="1:25" s="9" customFormat="1" ht="139.5" customHeight="1">
      <c r="A166" s="49">
        <v>9</v>
      </c>
      <c r="B166" s="50" t="s">
        <v>862</v>
      </c>
      <c r="C166" s="51" t="s">
        <v>132</v>
      </c>
      <c r="D166" s="51" t="s">
        <v>1020</v>
      </c>
      <c r="E166" s="52">
        <v>1</v>
      </c>
      <c r="F166" s="53" t="s">
        <v>546</v>
      </c>
      <c r="G166" s="54" t="s">
        <v>547</v>
      </c>
      <c r="H166" s="54" t="s">
        <v>6</v>
      </c>
      <c r="I166" s="86" t="s">
        <v>797</v>
      </c>
      <c r="J166" s="55" t="s">
        <v>798</v>
      </c>
      <c r="K166" s="55" t="s">
        <v>7</v>
      </c>
      <c r="L166" s="55" t="s">
        <v>916</v>
      </c>
      <c r="M166" s="55" t="s">
        <v>552</v>
      </c>
      <c r="N166" s="55" t="s">
        <v>869</v>
      </c>
      <c r="O166" s="56">
        <v>0</v>
      </c>
      <c r="P166" s="56">
        <v>0</v>
      </c>
      <c r="Q166" s="56">
        <v>0</v>
      </c>
      <c r="R166" s="56">
        <v>0</v>
      </c>
      <c r="S166" s="57" t="s">
        <v>1780</v>
      </c>
      <c r="T166" s="56">
        <v>0</v>
      </c>
      <c r="U166" s="58" t="s">
        <v>882</v>
      </c>
      <c r="V166" s="59" t="s">
        <v>1781</v>
      </c>
      <c r="W166" s="60">
        <f t="shared" si="5"/>
        <v>247</v>
      </c>
    </row>
    <row r="167" spans="1:25" s="41" customFormat="1" ht="20.25" customHeight="1" outlineLevel="1">
      <c r="A167" s="35"/>
      <c r="B167" s="92" t="s">
        <v>212</v>
      </c>
      <c r="C167" s="93" t="s">
        <v>886</v>
      </c>
      <c r="D167" s="93"/>
      <c r="E167" s="36">
        <f>SUBTOTAL(9,E169)</f>
        <v>1</v>
      </c>
      <c r="F167" s="37"/>
      <c r="G167" s="37"/>
      <c r="H167" s="37"/>
      <c r="I167" s="84"/>
      <c r="J167" s="37"/>
      <c r="K167" s="37"/>
      <c r="L167" s="37"/>
      <c r="M167" s="37"/>
      <c r="N167" s="37"/>
      <c r="O167" s="39"/>
      <c r="P167" s="39"/>
      <c r="Q167" s="39"/>
      <c r="R167" s="39"/>
      <c r="S167" s="37"/>
      <c r="T167" s="39"/>
      <c r="U167" s="37"/>
      <c r="V167" s="40"/>
      <c r="W167" s="38"/>
      <c r="Y167" s="9"/>
    </row>
    <row r="168" spans="1:25" s="48" customFormat="1" ht="20.25" customHeight="1" outlineLevel="2">
      <c r="A168" s="42"/>
      <c r="B168" s="96" t="s">
        <v>382</v>
      </c>
      <c r="C168" s="97"/>
      <c r="D168" s="97"/>
      <c r="E168" s="43">
        <f>SUBTOTAL(9,E169)</f>
        <v>1</v>
      </c>
      <c r="F168" s="44"/>
      <c r="G168" s="44"/>
      <c r="H168" s="44"/>
      <c r="I168" s="85"/>
      <c r="J168" s="44"/>
      <c r="K168" s="44"/>
      <c r="L168" s="44"/>
      <c r="M168" s="44"/>
      <c r="N168" s="44"/>
      <c r="O168" s="46"/>
      <c r="P168" s="46"/>
      <c r="Q168" s="46"/>
      <c r="R168" s="46"/>
      <c r="S168" s="44"/>
      <c r="T168" s="46"/>
      <c r="U168" s="44"/>
      <c r="V168" s="47"/>
      <c r="W168" s="45"/>
      <c r="Y168" s="9"/>
    </row>
    <row r="169" spans="1:25" s="9" customFormat="1" ht="261.75" customHeight="1">
      <c r="A169" s="49">
        <v>9</v>
      </c>
      <c r="B169" s="50" t="s">
        <v>862</v>
      </c>
      <c r="C169" s="51" t="s">
        <v>88</v>
      </c>
      <c r="D169" s="51" t="s">
        <v>262</v>
      </c>
      <c r="E169" s="52">
        <v>1</v>
      </c>
      <c r="F169" s="53" t="s">
        <v>892</v>
      </c>
      <c r="G169" s="54" t="s">
        <v>893</v>
      </c>
      <c r="H169" s="54" t="s">
        <v>893</v>
      </c>
      <c r="I169" s="86" t="s">
        <v>1203</v>
      </c>
      <c r="J169" s="55" t="s">
        <v>1204</v>
      </c>
      <c r="K169" s="55" t="s">
        <v>1205</v>
      </c>
      <c r="L169" s="55" t="s">
        <v>311</v>
      </c>
      <c r="M169" s="55" t="s">
        <v>312</v>
      </c>
      <c r="N169" s="55" t="s">
        <v>869</v>
      </c>
      <c r="O169" s="56">
        <v>26327142.93</v>
      </c>
      <c r="P169" s="56">
        <v>0</v>
      </c>
      <c r="Q169" s="56">
        <v>928395.74</v>
      </c>
      <c r="R169" s="56">
        <v>7656683.0199999996</v>
      </c>
      <c r="S169" s="57" t="s">
        <v>1358</v>
      </c>
      <c r="T169" s="56">
        <v>19598855.649999999</v>
      </c>
      <c r="U169" s="58" t="s">
        <v>882</v>
      </c>
      <c r="V169" s="59" t="s">
        <v>1782</v>
      </c>
      <c r="W169" s="60">
        <f>IF(OR(LEFT(I169)="7",LEFT(I169,1)="8"),VALUE(RIGHT(I169,3)),VALUE(RIGHT(I169,4)))</f>
        <v>1522</v>
      </c>
    </row>
    <row r="170" spans="1:25" s="34" customFormat="1" ht="20.25" customHeight="1" outlineLevel="3">
      <c r="A170" s="61"/>
      <c r="B170" s="94" t="s">
        <v>896</v>
      </c>
      <c r="C170" s="95"/>
      <c r="D170" s="95"/>
      <c r="E170" s="62">
        <f>SUBTOTAL(9,E173:E185)</f>
        <v>10</v>
      </c>
      <c r="F170" s="63"/>
      <c r="G170" s="63"/>
      <c r="H170" s="63"/>
      <c r="I170" s="87"/>
      <c r="J170" s="63"/>
      <c r="K170" s="63"/>
      <c r="L170" s="63"/>
      <c r="M170" s="63"/>
      <c r="N170" s="63"/>
      <c r="O170" s="64"/>
      <c r="P170" s="65"/>
      <c r="Q170" s="65"/>
      <c r="R170" s="65"/>
      <c r="S170" s="63"/>
      <c r="T170" s="65"/>
      <c r="U170" s="63"/>
      <c r="V170" s="66"/>
      <c r="W170" s="67"/>
      <c r="Y170" s="9"/>
    </row>
    <row r="171" spans="1:25" s="41" customFormat="1" ht="20.25" customHeight="1" outlineLevel="1">
      <c r="A171" s="35"/>
      <c r="B171" s="92" t="s">
        <v>888</v>
      </c>
      <c r="C171" s="93" t="s">
        <v>886</v>
      </c>
      <c r="D171" s="93"/>
      <c r="E171" s="36">
        <f>SUBTOTAL(9,E173:E182)</f>
        <v>9</v>
      </c>
      <c r="F171" s="37"/>
      <c r="G171" s="37"/>
      <c r="H171" s="37"/>
      <c r="I171" s="84"/>
      <c r="J171" s="37"/>
      <c r="K171" s="37"/>
      <c r="L171" s="37"/>
      <c r="M171" s="37"/>
      <c r="N171" s="37"/>
      <c r="O171" s="39"/>
      <c r="P171" s="39"/>
      <c r="Q171" s="39"/>
      <c r="R171" s="39"/>
      <c r="S171" s="37"/>
      <c r="T171" s="39"/>
      <c r="U171" s="37"/>
      <c r="V171" s="40"/>
      <c r="W171" s="38"/>
      <c r="Y171" s="9"/>
    </row>
    <row r="172" spans="1:25" s="48" customFormat="1" ht="20.25" customHeight="1" outlineLevel="2">
      <c r="A172" s="42"/>
      <c r="B172" s="96" t="s">
        <v>382</v>
      </c>
      <c r="C172" s="97"/>
      <c r="D172" s="97"/>
      <c r="E172" s="43">
        <f>SUBTOTAL(9,E173:E179)</f>
        <v>7</v>
      </c>
      <c r="F172" s="44"/>
      <c r="G172" s="44"/>
      <c r="H172" s="44"/>
      <c r="I172" s="85"/>
      <c r="J172" s="44"/>
      <c r="K172" s="44"/>
      <c r="L172" s="44"/>
      <c r="M172" s="44"/>
      <c r="N172" s="44"/>
      <c r="O172" s="46"/>
      <c r="P172" s="46"/>
      <c r="Q172" s="46"/>
      <c r="R172" s="46"/>
      <c r="S172" s="44"/>
      <c r="T172" s="46"/>
      <c r="U172" s="44"/>
      <c r="V172" s="47"/>
      <c r="W172" s="45"/>
      <c r="Y172" s="9"/>
    </row>
    <row r="173" spans="1:25" s="9" customFormat="1" ht="139.5" customHeight="1">
      <c r="A173" s="49">
        <v>10</v>
      </c>
      <c r="B173" s="50" t="s">
        <v>896</v>
      </c>
      <c r="C173" s="51" t="s">
        <v>132</v>
      </c>
      <c r="D173" s="51" t="s">
        <v>262</v>
      </c>
      <c r="E173" s="52">
        <v>1</v>
      </c>
      <c r="F173" s="53">
        <v>211</v>
      </c>
      <c r="G173" s="54" t="s">
        <v>10</v>
      </c>
      <c r="H173" s="54" t="s">
        <v>686</v>
      </c>
      <c r="I173" s="86">
        <v>20091021101504</v>
      </c>
      <c r="J173" s="55" t="s">
        <v>11</v>
      </c>
      <c r="K173" s="55" t="s">
        <v>12</v>
      </c>
      <c r="L173" s="55" t="s">
        <v>311</v>
      </c>
      <c r="M173" s="55" t="s">
        <v>514</v>
      </c>
      <c r="N173" s="55" t="s">
        <v>874</v>
      </c>
      <c r="O173" s="56">
        <v>187333395.19999999</v>
      </c>
      <c r="P173" s="56">
        <v>3002059092</v>
      </c>
      <c r="Q173" s="56">
        <v>59131638.229999997</v>
      </c>
      <c r="R173" s="56">
        <v>2917837760.1199999</v>
      </c>
      <c r="S173" s="57" t="s">
        <v>1783</v>
      </c>
      <c r="T173" s="56">
        <v>330686365.31</v>
      </c>
      <c r="U173" s="58" t="s">
        <v>314</v>
      </c>
      <c r="V173" s="59" t="s">
        <v>1550</v>
      </c>
      <c r="W173" s="60">
        <f t="shared" ref="W173:W179" si="6">IF(OR(LEFT(I173)="7",LEFT(I173,1)="8"),VALUE(RIGHT(I173,3)),VALUE(RIGHT(I173,4)))</f>
        <v>1504</v>
      </c>
    </row>
    <row r="174" spans="1:25" s="9" customFormat="1" ht="139.5" customHeight="1">
      <c r="A174" s="49">
        <v>10</v>
      </c>
      <c r="B174" s="50" t="s">
        <v>896</v>
      </c>
      <c r="C174" s="51" t="s">
        <v>132</v>
      </c>
      <c r="D174" s="51" t="s">
        <v>262</v>
      </c>
      <c r="E174" s="52">
        <v>1</v>
      </c>
      <c r="F174" s="53">
        <v>211</v>
      </c>
      <c r="G174" s="54" t="s">
        <v>10</v>
      </c>
      <c r="H174" s="54" t="s">
        <v>686</v>
      </c>
      <c r="I174" s="86">
        <v>20091021301506</v>
      </c>
      <c r="J174" s="55" t="s">
        <v>1039</v>
      </c>
      <c r="K174" s="55" t="s">
        <v>1040</v>
      </c>
      <c r="L174" s="55" t="s">
        <v>311</v>
      </c>
      <c r="M174" s="55" t="s">
        <v>312</v>
      </c>
      <c r="N174" s="55" t="s">
        <v>874</v>
      </c>
      <c r="O174" s="56">
        <v>220391108.06999999</v>
      </c>
      <c r="P174" s="56">
        <v>0</v>
      </c>
      <c r="Q174" s="56">
        <v>8099585.8799999999</v>
      </c>
      <c r="R174" s="56">
        <v>151676258.28</v>
      </c>
      <c r="S174" s="57" t="s">
        <v>1784</v>
      </c>
      <c r="T174" s="56">
        <v>76814435.670000002</v>
      </c>
      <c r="U174" s="58" t="s">
        <v>882</v>
      </c>
      <c r="V174" s="59" t="s">
        <v>1551</v>
      </c>
      <c r="W174" s="60">
        <f t="shared" si="6"/>
        <v>1506</v>
      </c>
    </row>
    <row r="175" spans="1:25" s="9" customFormat="1" ht="139.5" customHeight="1">
      <c r="A175" s="49">
        <v>10</v>
      </c>
      <c r="B175" s="50" t="s">
        <v>896</v>
      </c>
      <c r="C175" s="51" t="s">
        <v>132</v>
      </c>
      <c r="D175" s="51" t="s">
        <v>262</v>
      </c>
      <c r="E175" s="52">
        <v>1</v>
      </c>
      <c r="F175" s="53">
        <v>212</v>
      </c>
      <c r="G175" s="54" t="s">
        <v>705</v>
      </c>
      <c r="H175" s="54" t="s">
        <v>686</v>
      </c>
      <c r="I175" s="86">
        <v>700010210258</v>
      </c>
      <c r="J175" s="55" t="s">
        <v>706</v>
      </c>
      <c r="K175" s="55" t="s">
        <v>511</v>
      </c>
      <c r="L175" s="55" t="s">
        <v>916</v>
      </c>
      <c r="M175" s="55" t="s">
        <v>837</v>
      </c>
      <c r="N175" s="55" t="s">
        <v>313</v>
      </c>
      <c r="O175" s="56">
        <v>253029183</v>
      </c>
      <c r="P175" s="56">
        <v>0</v>
      </c>
      <c r="Q175" s="56">
        <v>25107932</v>
      </c>
      <c r="R175" s="56">
        <v>44971034.990000002</v>
      </c>
      <c r="S175" s="57" t="s">
        <v>1473</v>
      </c>
      <c r="T175" s="56">
        <v>233166080.00999999</v>
      </c>
      <c r="U175" s="58" t="s">
        <v>314</v>
      </c>
      <c r="V175" s="59" t="s">
        <v>1785</v>
      </c>
      <c r="W175" s="60">
        <f t="shared" si="6"/>
        <v>258</v>
      </c>
    </row>
    <row r="176" spans="1:25" s="9" customFormat="1" ht="139.5" customHeight="1">
      <c r="A176" s="49">
        <v>10</v>
      </c>
      <c r="B176" s="50" t="s">
        <v>896</v>
      </c>
      <c r="C176" s="51" t="s">
        <v>132</v>
      </c>
      <c r="D176" s="51" t="s">
        <v>262</v>
      </c>
      <c r="E176" s="52">
        <v>1</v>
      </c>
      <c r="F176" s="53" t="s">
        <v>1089</v>
      </c>
      <c r="G176" s="54" t="s">
        <v>1090</v>
      </c>
      <c r="H176" s="54" t="s">
        <v>1090</v>
      </c>
      <c r="I176" s="86" t="s">
        <v>829</v>
      </c>
      <c r="J176" s="55" t="s">
        <v>279</v>
      </c>
      <c r="K176" s="55" t="s">
        <v>1041</v>
      </c>
      <c r="L176" s="55" t="s">
        <v>916</v>
      </c>
      <c r="M176" s="55" t="s">
        <v>838</v>
      </c>
      <c r="N176" s="55" t="s">
        <v>1019</v>
      </c>
      <c r="O176" s="56">
        <v>260450188.66999999</v>
      </c>
      <c r="P176" s="56">
        <v>51699396</v>
      </c>
      <c r="Q176" s="56">
        <v>13179355.699999999</v>
      </c>
      <c r="R176" s="56">
        <v>47451268.520000003</v>
      </c>
      <c r="S176" s="57" t="s">
        <v>1359</v>
      </c>
      <c r="T176" s="56">
        <v>277877671.85000002</v>
      </c>
      <c r="U176" s="58" t="s">
        <v>882</v>
      </c>
      <c r="V176" s="59" t="s">
        <v>1552</v>
      </c>
      <c r="W176" s="60">
        <f t="shared" si="6"/>
        <v>1422</v>
      </c>
    </row>
    <row r="177" spans="1:25" s="9" customFormat="1" ht="139.5" customHeight="1">
      <c r="A177" s="49">
        <v>10</v>
      </c>
      <c r="B177" s="50" t="s">
        <v>896</v>
      </c>
      <c r="C177" s="51" t="s">
        <v>132</v>
      </c>
      <c r="D177" s="51" t="s">
        <v>262</v>
      </c>
      <c r="E177" s="52">
        <v>1</v>
      </c>
      <c r="F177" s="53" t="s">
        <v>830</v>
      </c>
      <c r="G177" s="54" t="s">
        <v>831</v>
      </c>
      <c r="H177" s="54" t="s">
        <v>831</v>
      </c>
      <c r="I177" s="86" t="s">
        <v>832</v>
      </c>
      <c r="J177" s="55" t="s">
        <v>13</v>
      </c>
      <c r="K177" s="55" t="s">
        <v>833</v>
      </c>
      <c r="L177" s="55" t="s">
        <v>916</v>
      </c>
      <c r="M177" s="55" t="s">
        <v>185</v>
      </c>
      <c r="N177" s="55" t="s">
        <v>465</v>
      </c>
      <c r="O177" s="56">
        <v>88364150.700000003</v>
      </c>
      <c r="P177" s="56">
        <v>8688432</v>
      </c>
      <c r="Q177" s="56">
        <v>1404497.91</v>
      </c>
      <c r="R177" s="56">
        <v>18895499.539999999</v>
      </c>
      <c r="S177" s="57" t="s">
        <v>1360</v>
      </c>
      <c r="T177" s="56">
        <v>79561581.069999993</v>
      </c>
      <c r="U177" s="58" t="s">
        <v>314</v>
      </c>
      <c r="V177" s="59" t="s">
        <v>1553</v>
      </c>
      <c r="W177" s="60">
        <f t="shared" si="6"/>
        <v>733</v>
      </c>
    </row>
    <row r="178" spans="1:25" s="9" customFormat="1" ht="139.5" customHeight="1">
      <c r="A178" s="49">
        <v>10</v>
      </c>
      <c r="B178" s="50" t="s">
        <v>896</v>
      </c>
      <c r="C178" s="51" t="s">
        <v>132</v>
      </c>
      <c r="D178" s="51" t="s">
        <v>262</v>
      </c>
      <c r="E178" s="52">
        <v>1</v>
      </c>
      <c r="F178" s="53" t="s">
        <v>830</v>
      </c>
      <c r="G178" s="54" t="s">
        <v>831</v>
      </c>
      <c r="H178" s="54" t="s">
        <v>831</v>
      </c>
      <c r="I178" s="86" t="s">
        <v>835</v>
      </c>
      <c r="J178" s="55" t="s">
        <v>14</v>
      </c>
      <c r="K178" s="55" t="s">
        <v>833</v>
      </c>
      <c r="L178" s="55" t="s">
        <v>916</v>
      </c>
      <c r="M178" s="55" t="s">
        <v>185</v>
      </c>
      <c r="N178" s="55" t="s">
        <v>1019</v>
      </c>
      <c r="O178" s="56">
        <v>1705489.35</v>
      </c>
      <c r="P178" s="56">
        <v>184398.98</v>
      </c>
      <c r="Q178" s="56">
        <v>-1627.46</v>
      </c>
      <c r="R178" s="56">
        <v>340357.04</v>
      </c>
      <c r="S178" s="57" t="s">
        <v>1361</v>
      </c>
      <c r="T178" s="56">
        <v>1547903.83</v>
      </c>
      <c r="U178" s="58" t="s">
        <v>314</v>
      </c>
      <c r="V178" s="59" t="s">
        <v>1554</v>
      </c>
      <c r="W178" s="60">
        <f t="shared" si="6"/>
        <v>734</v>
      </c>
    </row>
    <row r="179" spans="1:25" s="9" customFormat="1" ht="265.5" customHeight="1">
      <c r="A179" s="49">
        <v>10</v>
      </c>
      <c r="B179" s="50" t="s">
        <v>896</v>
      </c>
      <c r="C179" s="51" t="s">
        <v>132</v>
      </c>
      <c r="D179" s="51" t="s">
        <v>262</v>
      </c>
      <c r="E179" s="52">
        <v>1</v>
      </c>
      <c r="F179" s="53" t="s">
        <v>1280</v>
      </c>
      <c r="G179" s="54" t="s">
        <v>1281</v>
      </c>
      <c r="H179" s="54" t="s">
        <v>760</v>
      </c>
      <c r="I179" s="86" t="s">
        <v>64</v>
      </c>
      <c r="J179" s="55" t="s">
        <v>1362</v>
      </c>
      <c r="K179" s="55" t="s">
        <v>1363</v>
      </c>
      <c r="L179" s="55" t="s">
        <v>311</v>
      </c>
      <c r="M179" s="55" t="s">
        <v>764</v>
      </c>
      <c r="N179" s="55" t="s">
        <v>313</v>
      </c>
      <c r="O179" s="56">
        <v>33031200</v>
      </c>
      <c r="P179" s="56">
        <v>737835.12</v>
      </c>
      <c r="Q179" s="56">
        <v>1195086.83</v>
      </c>
      <c r="R179" s="56">
        <v>1037222.65</v>
      </c>
      <c r="S179" s="57" t="s">
        <v>1786</v>
      </c>
      <c r="T179" s="56">
        <v>33926899.460000001</v>
      </c>
      <c r="U179" s="58" t="s">
        <v>882</v>
      </c>
      <c r="V179" s="59" t="s">
        <v>1555</v>
      </c>
      <c r="W179" s="60">
        <f t="shared" si="6"/>
        <v>1324</v>
      </c>
    </row>
    <row r="180" spans="1:25" s="48" customFormat="1" ht="20.25" customHeight="1" outlineLevel="2">
      <c r="A180" s="68"/>
      <c r="B180" s="98" t="s">
        <v>385</v>
      </c>
      <c r="C180" s="99"/>
      <c r="D180" s="99"/>
      <c r="E180" s="69">
        <f>SUBTOTAL(9,E181:E182)</f>
        <v>2</v>
      </c>
      <c r="F180" s="70"/>
      <c r="G180" s="70"/>
      <c r="H180" s="70"/>
      <c r="I180" s="88"/>
      <c r="J180" s="70"/>
      <c r="K180" s="70"/>
      <c r="L180" s="70"/>
      <c r="M180" s="70"/>
      <c r="N180" s="70"/>
      <c r="O180" s="72"/>
      <c r="P180" s="72"/>
      <c r="Q180" s="72"/>
      <c r="R180" s="72"/>
      <c r="S180" s="70"/>
      <c r="T180" s="72"/>
      <c r="U180" s="70"/>
      <c r="V180" s="73"/>
      <c r="W180" s="71"/>
      <c r="Y180" s="9"/>
    </row>
    <row r="181" spans="1:25" s="9" customFormat="1" ht="139.5" customHeight="1">
      <c r="A181" s="49">
        <v>10</v>
      </c>
      <c r="B181" s="50" t="s">
        <v>896</v>
      </c>
      <c r="C181" s="51" t="s">
        <v>132</v>
      </c>
      <c r="D181" s="51" t="s">
        <v>1020</v>
      </c>
      <c r="E181" s="52">
        <v>1</v>
      </c>
      <c r="F181" s="53" t="s">
        <v>1089</v>
      </c>
      <c r="G181" s="54" t="s">
        <v>1090</v>
      </c>
      <c r="H181" s="54" t="s">
        <v>1090</v>
      </c>
      <c r="I181" s="86" t="s">
        <v>138</v>
      </c>
      <c r="J181" s="55" t="s">
        <v>280</v>
      </c>
      <c r="K181" s="55" t="s">
        <v>1042</v>
      </c>
      <c r="L181" s="55" t="s">
        <v>916</v>
      </c>
      <c r="M181" s="55" t="s">
        <v>838</v>
      </c>
      <c r="N181" s="55" t="s">
        <v>1019</v>
      </c>
      <c r="O181" s="56">
        <v>4536715.2699999996</v>
      </c>
      <c r="P181" s="56">
        <v>35578105.200000003</v>
      </c>
      <c r="Q181" s="56">
        <v>2227219.86</v>
      </c>
      <c r="R181" s="56">
        <v>37971604.590000004</v>
      </c>
      <c r="S181" s="57" t="s">
        <v>1364</v>
      </c>
      <c r="T181" s="56">
        <v>4370435.74</v>
      </c>
      <c r="U181" s="58" t="s">
        <v>882</v>
      </c>
      <c r="V181" s="59" t="s">
        <v>1556</v>
      </c>
      <c r="W181" s="60">
        <f>IF(OR(LEFT(I181)="7",LEFT(I181,1)="8"),VALUE(RIGHT(I181,3)),VALUE(RIGHT(I181,4)))</f>
        <v>1416</v>
      </c>
    </row>
    <row r="182" spans="1:25" s="9" customFormat="1" ht="139.5" customHeight="1">
      <c r="A182" s="49">
        <v>10</v>
      </c>
      <c r="B182" s="50" t="s">
        <v>896</v>
      </c>
      <c r="C182" s="51" t="s">
        <v>132</v>
      </c>
      <c r="D182" s="51" t="s">
        <v>1020</v>
      </c>
      <c r="E182" s="52">
        <v>1</v>
      </c>
      <c r="F182" s="53" t="s">
        <v>1089</v>
      </c>
      <c r="G182" s="54" t="s">
        <v>1090</v>
      </c>
      <c r="H182" s="54" t="s">
        <v>1090</v>
      </c>
      <c r="I182" s="86" t="s">
        <v>139</v>
      </c>
      <c r="J182" s="55" t="s">
        <v>281</v>
      </c>
      <c r="K182" s="55" t="s">
        <v>1051</v>
      </c>
      <c r="L182" s="55" t="s">
        <v>916</v>
      </c>
      <c r="M182" s="55" t="s">
        <v>838</v>
      </c>
      <c r="N182" s="55" t="s">
        <v>1019</v>
      </c>
      <c r="O182" s="56">
        <v>0</v>
      </c>
      <c r="P182" s="56">
        <v>0</v>
      </c>
      <c r="Q182" s="56">
        <v>0</v>
      </c>
      <c r="R182" s="56">
        <v>0</v>
      </c>
      <c r="S182" s="57" t="s">
        <v>1365</v>
      </c>
      <c r="T182" s="56">
        <v>0</v>
      </c>
      <c r="U182" s="58" t="s">
        <v>882</v>
      </c>
      <c r="V182" s="59" t="s">
        <v>1557</v>
      </c>
      <c r="W182" s="60">
        <f>IF(OR(LEFT(I182)="7",LEFT(I182,1)="8"),VALUE(RIGHT(I182,3)),VALUE(RIGHT(I182,4)))</f>
        <v>1417</v>
      </c>
    </row>
    <row r="183" spans="1:25" s="41" customFormat="1" ht="20.25" customHeight="1" outlineLevel="1">
      <c r="A183" s="35"/>
      <c r="B183" s="92" t="s">
        <v>212</v>
      </c>
      <c r="C183" s="93" t="s">
        <v>886</v>
      </c>
      <c r="D183" s="93"/>
      <c r="E183" s="36">
        <f>SUBTOTAL(9,E185)</f>
        <v>1</v>
      </c>
      <c r="F183" s="37"/>
      <c r="G183" s="37"/>
      <c r="H183" s="37"/>
      <c r="I183" s="84"/>
      <c r="J183" s="37"/>
      <c r="K183" s="37"/>
      <c r="L183" s="37"/>
      <c r="M183" s="37"/>
      <c r="N183" s="37"/>
      <c r="O183" s="39"/>
      <c r="P183" s="39"/>
      <c r="Q183" s="39"/>
      <c r="R183" s="39"/>
      <c r="S183" s="37"/>
      <c r="T183" s="39"/>
      <c r="U183" s="37"/>
      <c r="V183" s="40"/>
      <c r="W183" s="38"/>
      <c r="Y183" s="9"/>
    </row>
    <row r="184" spans="1:25" s="48" customFormat="1" ht="20.25" customHeight="1" outlineLevel="2">
      <c r="A184" s="42"/>
      <c r="B184" s="96" t="s">
        <v>382</v>
      </c>
      <c r="C184" s="97"/>
      <c r="D184" s="97"/>
      <c r="E184" s="43">
        <f>SUBTOTAL(9,E185)</f>
        <v>1</v>
      </c>
      <c r="F184" s="44"/>
      <c r="G184" s="44"/>
      <c r="H184" s="44"/>
      <c r="I184" s="85"/>
      <c r="J184" s="44"/>
      <c r="K184" s="44"/>
      <c r="L184" s="44"/>
      <c r="M184" s="44"/>
      <c r="N184" s="44"/>
      <c r="O184" s="46"/>
      <c r="P184" s="46"/>
      <c r="Q184" s="46"/>
      <c r="R184" s="46"/>
      <c r="S184" s="44"/>
      <c r="T184" s="46"/>
      <c r="U184" s="44"/>
      <c r="V184" s="47"/>
      <c r="W184" s="45"/>
      <c r="Y184" s="9"/>
    </row>
    <row r="185" spans="1:25" s="9" customFormat="1" ht="139.5" customHeight="1">
      <c r="A185" s="49">
        <v>10</v>
      </c>
      <c r="B185" s="50" t="s">
        <v>896</v>
      </c>
      <c r="C185" s="51" t="s">
        <v>88</v>
      </c>
      <c r="D185" s="51" t="s">
        <v>262</v>
      </c>
      <c r="E185" s="52">
        <v>1</v>
      </c>
      <c r="F185" s="53" t="s">
        <v>1280</v>
      </c>
      <c r="G185" s="54" t="s">
        <v>1281</v>
      </c>
      <c r="H185" s="54" t="s">
        <v>1281</v>
      </c>
      <c r="I185" s="86" t="s">
        <v>1282</v>
      </c>
      <c r="J185" s="55" t="s">
        <v>1283</v>
      </c>
      <c r="K185" s="55" t="s">
        <v>1284</v>
      </c>
      <c r="L185" s="55" t="s">
        <v>311</v>
      </c>
      <c r="M185" s="55" t="s">
        <v>764</v>
      </c>
      <c r="N185" s="55" t="s">
        <v>874</v>
      </c>
      <c r="O185" s="56">
        <v>61240127.049999997</v>
      </c>
      <c r="P185" s="56">
        <v>10000000</v>
      </c>
      <c r="Q185" s="56">
        <v>2631468.67</v>
      </c>
      <c r="R185" s="56">
        <v>14031320.02</v>
      </c>
      <c r="S185" s="57" t="s">
        <v>1285</v>
      </c>
      <c r="T185" s="56">
        <v>59319413.469999999</v>
      </c>
      <c r="U185" s="58" t="s">
        <v>882</v>
      </c>
      <c r="V185" s="59" t="s">
        <v>1558</v>
      </c>
      <c r="W185" s="60">
        <f>IF(OR(LEFT(I185)="7",LEFT(I185,1)="8"),VALUE(RIGHT(I185,3)),VALUE(RIGHT(I185,4)))</f>
        <v>1542</v>
      </c>
    </row>
    <row r="186" spans="1:25" s="34" customFormat="1" ht="20.25" customHeight="1" outlineLevel="3">
      <c r="A186" s="61"/>
      <c r="B186" s="94" t="s">
        <v>1008</v>
      </c>
      <c r="C186" s="95"/>
      <c r="D186" s="95"/>
      <c r="E186" s="62">
        <f>SUBTOTAL(9,E189:E245)</f>
        <v>50</v>
      </c>
      <c r="F186" s="63"/>
      <c r="G186" s="63"/>
      <c r="H186" s="63"/>
      <c r="I186" s="87"/>
      <c r="J186" s="63"/>
      <c r="K186" s="63"/>
      <c r="L186" s="63"/>
      <c r="M186" s="63"/>
      <c r="N186" s="63"/>
      <c r="O186" s="64"/>
      <c r="P186" s="65"/>
      <c r="Q186" s="65"/>
      <c r="R186" s="65"/>
      <c r="S186" s="63"/>
      <c r="T186" s="65"/>
      <c r="U186" s="63"/>
      <c r="V186" s="66"/>
      <c r="W186" s="67"/>
      <c r="Y186" s="9"/>
    </row>
    <row r="187" spans="1:25" s="41" customFormat="1" ht="20.25" customHeight="1" outlineLevel="1">
      <c r="A187" s="35"/>
      <c r="B187" s="92" t="s">
        <v>888</v>
      </c>
      <c r="C187" s="93" t="s">
        <v>886</v>
      </c>
      <c r="D187" s="93"/>
      <c r="E187" s="36">
        <f>SUBTOTAL(9,E189:E234)</f>
        <v>44</v>
      </c>
      <c r="F187" s="37"/>
      <c r="G187" s="37"/>
      <c r="H187" s="37"/>
      <c r="I187" s="84"/>
      <c r="J187" s="37"/>
      <c r="K187" s="37"/>
      <c r="L187" s="37"/>
      <c r="M187" s="37"/>
      <c r="N187" s="37"/>
      <c r="O187" s="39"/>
      <c r="P187" s="39"/>
      <c r="Q187" s="39"/>
      <c r="R187" s="39"/>
      <c r="S187" s="37"/>
      <c r="T187" s="39"/>
      <c r="U187" s="37"/>
      <c r="V187" s="40"/>
      <c r="W187" s="38"/>
      <c r="Y187" s="9"/>
    </row>
    <row r="188" spans="1:25" s="48" customFormat="1" ht="20.25" customHeight="1" outlineLevel="2">
      <c r="A188" s="42"/>
      <c r="B188" s="96" t="s">
        <v>382</v>
      </c>
      <c r="C188" s="97"/>
      <c r="D188" s="97"/>
      <c r="E188" s="43">
        <f>SUBTOTAL(9,E189:E213)</f>
        <v>25</v>
      </c>
      <c r="F188" s="44"/>
      <c r="G188" s="44"/>
      <c r="H188" s="44"/>
      <c r="I188" s="85"/>
      <c r="J188" s="44"/>
      <c r="K188" s="44"/>
      <c r="L188" s="44"/>
      <c r="M188" s="44"/>
      <c r="N188" s="44"/>
      <c r="O188" s="46"/>
      <c r="P188" s="46"/>
      <c r="Q188" s="46"/>
      <c r="R188" s="46"/>
      <c r="S188" s="44"/>
      <c r="T188" s="46"/>
      <c r="U188" s="44"/>
      <c r="V188" s="47"/>
      <c r="W188" s="45"/>
      <c r="Y188" s="9"/>
    </row>
    <row r="189" spans="1:25" s="9" customFormat="1" ht="139.5" customHeight="1">
      <c r="A189" s="49">
        <v>11</v>
      </c>
      <c r="B189" s="50" t="s">
        <v>1008</v>
      </c>
      <c r="C189" s="51" t="s">
        <v>132</v>
      </c>
      <c r="D189" s="51" t="s">
        <v>262</v>
      </c>
      <c r="E189" s="52">
        <v>1</v>
      </c>
      <c r="F189" s="53">
        <v>112</v>
      </c>
      <c r="G189" s="54" t="s">
        <v>1009</v>
      </c>
      <c r="H189" s="54" t="s">
        <v>686</v>
      </c>
      <c r="I189" s="86">
        <v>700011112023</v>
      </c>
      <c r="J189" s="55" t="s">
        <v>1052</v>
      </c>
      <c r="K189" s="55" t="s">
        <v>1053</v>
      </c>
      <c r="L189" s="55" t="s">
        <v>311</v>
      </c>
      <c r="M189" s="55" t="s">
        <v>312</v>
      </c>
      <c r="N189" s="55" t="s">
        <v>874</v>
      </c>
      <c r="O189" s="56">
        <v>6124872.1399999997</v>
      </c>
      <c r="P189" s="56">
        <v>0</v>
      </c>
      <c r="Q189" s="56">
        <v>314794.53000000003</v>
      </c>
      <c r="R189" s="56">
        <v>31040.12</v>
      </c>
      <c r="S189" s="57" t="s">
        <v>1366</v>
      </c>
      <c r="T189" s="56">
        <v>6419603.5700000003</v>
      </c>
      <c r="U189" s="58" t="s">
        <v>882</v>
      </c>
      <c r="V189" s="59" t="s">
        <v>1787</v>
      </c>
      <c r="W189" s="60">
        <f t="shared" ref="W189:W213" si="7">IF(OR(LEFT(I189)="7",LEFT(I189,1)="8"),VALUE(RIGHT(I189,3)),VALUE(RIGHT(I189,4)))</f>
        <v>23</v>
      </c>
    </row>
    <row r="190" spans="1:25" s="9" customFormat="1" ht="139.5" customHeight="1">
      <c r="A190" s="49">
        <v>11</v>
      </c>
      <c r="B190" s="50" t="s">
        <v>1008</v>
      </c>
      <c r="C190" s="51" t="s">
        <v>132</v>
      </c>
      <c r="D190" s="51" t="s">
        <v>262</v>
      </c>
      <c r="E190" s="52">
        <v>1</v>
      </c>
      <c r="F190" s="53">
        <v>112</v>
      </c>
      <c r="G190" s="54" t="s">
        <v>1009</v>
      </c>
      <c r="H190" s="54" t="s">
        <v>686</v>
      </c>
      <c r="I190" s="86">
        <v>700011200225</v>
      </c>
      <c r="J190" s="55" t="s">
        <v>1010</v>
      </c>
      <c r="K190" s="55" t="s">
        <v>1011</v>
      </c>
      <c r="L190" s="55" t="s">
        <v>916</v>
      </c>
      <c r="M190" s="55" t="s">
        <v>552</v>
      </c>
      <c r="N190" s="55" t="s">
        <v>874</v>
      </c>
      <c r="O190" s="56">
        <v>1890240.35</v>
      </c>
      <c r="P190" s="56">
        <v>1746907.54</v>
      </c>
      <c r="Q190" s="56">
        <v>18545.36</v>
      </c>
      <c r="R190" s="56">
        <v>1824450.21</v>
      </c>
      <c r="S190" s="57" t="s">
        <v>1367</v>
      </c>
      <c r="T190" s="56">
        <v>1831243.04</v>
      </c>
      <c r="U190" s="58" t="s">
        <v>882</v>
      </c>
      <c r="V190" s="59" t="s">
        <v>1559</v>
      </c>
      <c r="W190" s="60">
        <f t="shared" si="7"/>
        <v>225</v>
      </c>
    </row>
    <row r="191" spans="1:25" s="9" customFormat="1" ht="139.5" customHeight="1">
      <c r="A191" s="49">
        <v>11</v>
      </c>
      <c r="B191" s="50" t="s">
        <v>1008</v>
      </c>
      <c r="C191" s="51" t="s">
        <v>132</v>
      </c>
      <c r="D191" s="51" t="s">
        <v>262</v>
      </c>
      <c r="E191" s="52">
        <v>1</v>
      </c>
      <c r="F191" s="53">
        <v>310</v>
      </c>
      <c r="G191" s="54" t="s">
        <v>490</v>
      </c>
      <c r="H191" s="54" t="s">
        <v>686</v>
      </c>
      <c r="I191" s="86">
        <v>20011130001221</v>
      </c>
      <c r="J191" s="55" t="s">
        <v>491</v>
      </c>
      <c r="K191" s="55" t="s">
        <v>492</v>
      </c>
      <c r="L191" s="55" t="s">
        <v>916</v>
      </c>
      <c r="M191" s="55" t="s">
        <v>838</v>
      </c>
      <c r="N191" s="55" t="s">
        <v>874</v>
      </c>
      <c r="O191" s="56">
        <v>608724992.20000005</v>
      </c>
      <c r="P191" s="56">
        <v>2378555628.71</v>
      </c>
      <c r="Q191" s="56">
        <v>65980293.25</v>
      </c>
      <c r="R191" s="56">
        <v>2119900763.2</v>
      </c>
      <c r="S191" s="57" t="s">
        <v>1788</v>
      </c>
      <c r="T191" s="56">
        <v>933360150.96000004</v>
      </c>
      <c r="U191" s="58" t="s">
        <v>882</v>
      </c>
      <c r="V191" s="59" t="s">
        <v>1560</v>
      </c>
      <c r="W191" s="60">
        <f t="shared" si="7"/>
        <v>1221</v>
      </c>
    </row>
    <row r="192" spans="1:25" s="9" customFormat="1" ht="139.5" customHeight="1">
      <c r="A192" s="49">
        <v>11</v>
      </c>
      <c r="B192" s="50" t="s">
        <v>1008</v>
      </c>
      <c r="C192" s="51" t="s">
        <v>132</v>
      </c>
      <c r="D192" s="51" t="s">
        <v>262</v>
      </c>
      <c r="E192" s="52">
        <v>1</v>
      </c>
      <c r="F192" s="53">
        <v>511</v>
      </c>
      <c r="G192" s="54" t="s">
        <v>664</v>
      </c>
      <c r="H192" s="54" t="s">
        <v>686</v>
      </c>
      <c r="I192" s="86" t="s">
        <v>608</v>
      </c>
      <c r="J192" s="55" t="s">
        <v>609</v>
      </c>
      <c r="K192" s="55" t="s">
        <v>1021</v>
      </c>
      <c r="L192" s="55" t="s">
        <v>916</v>
      </c>
      <c r="M192" s="55" t="s">
        <v>552</v>
      </c>
      <c r="N192" s="55" t="s">
        <v>874</v>
      </c>
      <c r="O192" s="56">
        <v>1384523</v>
      </c>
      <c r="P192" s="56">
        <v>241520.73</v>
      </c>
      <c r="Q192" s="56">
        <v>26942.799999999999</v>
      </c>
      <c r="R192" s="56">
        <v>5464.9</v>
      </c>
      <c r="S192" s="57" t="s">
        <v>1368</v>
      </c>
      <c r="T192" s="56">
        <v>1647521.63</v>
      </c>
      <c r="U192" s="58" t="s">
        <v>314</v>
      </c>
      <c r="V192" s="59" t="s">
        <v>1561</v>
      </c>
      <c r="W192" s="60">
        <f t="shared" si="7"/>
        <v>893</v>
      </c>
    </row>
    <row r="193" spans="1:23" s="9" customFormat="1" ht="139.5" customHeight="1">
      <c r="A193" s="49">
        <v>11</v>
      </c>
      <c r="B193" s="50" t="s">
        <v>1008</v>
      </c>
      <c r="C193" s="51" t="s">
        <v>132</v>
      </c>
      <c r="D193" s="51" t="s">
        <v>262</v>
      </c>
      <c r="E193" s="52">
        <v>1</v>
      </c>
      <c r="F193" s="53">
        <v>616</v>
      </c>
      <c r="G193" s="54" t="s">
        <v>493</v>
      </c>
      <c r="H193" s="54" t="s">
        <v>686</v>
      </c>
      <c r="I193" s="86">
        <v>20021151001232</v>
      </c>
      <c r="J193" s="55" t="s">
        <v>494</v>
      </c>
      <c r="K193" s="55" t="s">
        <v>495</v>
      </c>
      <c r="L193" s="55" t="s">
        <v>916</v>
      </c>
      <c r="M193" s="55" t="s">
        <v>663</v>
      </c>
      <c r="N193" s="55" t="s">
        <v>874</v>
      </c>
      <c r="O193" s="56">
        <v>137437646.05000001</v>
      </c>
      <c r="P193" s="56">
        <v>25304046.239999998</v>
      </c>
      <c r="Q193" s="56">
        <v>7392458.8700000001</v>
      </c>
      <c r="R193" s="56">
        <v>16381174.130000001</v>
      </c>
      <c r="S193" s="57" t="s">
        <v>1789</v>
      </c>
      <c r="T193" s="56">
        <v>153752977.03</v>
      </c>
      <c r="U193" s="58" t="s">
        <v>882</v>
      </c>
      <c r="V193" s="59" t="s">
        <v>1562</v>
      </c>
      <c r="W193" s="60">
        <f t="shared" si="7"/>
        <v>1232</v>
      </c>
    </row>
    <row r="194" spans="1:23" s="9" customFormat="1" ht="139.5" customHeight="1">
      <c r="A194" s="49">
        <v>11</v>
      </c>
      <c r="B194" s="50" t="s">
        <v>1008</v>
      </c>
      <c r="C194" s="51" t="s">
        <v>132</v>
      </c>
      <c r="D194" s="51" t="s">
        <v>262</v>
      </c>
      <c r="E194" s="52">
        <v>1</v>
      </c>
      <c r="F194" s="53">
        <v>711</v>
      </c>
      <c r="G194" s="54" t="s">
        <v>1030</v>
      </c>
      <c r="H194" s="54" t="s">
        <v>686</v>
      </c>
      <c r="I194" s="86">
        <v>19991170000914</v>
      </c>
      <c r="J194" s="55" t="s">
        <v>232</v>
      </c>
      <c r="K194" s="55" t="s">
        <v>233</v>
      </c>
      <c r="L194" s="55" t="s">
        <v>916</v>
      </c>
      <c r="M194" s="55" t="s">
        <v>838</v>
      </c>
      <c r="N194" s="55" t="s">
        <v>874</v>
      </c>
      <c r="O194" s="56">
        <v>751447495.00999999</v>
      </c>
      <c r="P194" s="56">
        <v>0</v>
      </c>
      <c r="Q194" s="56">
        <v>34790777.140000001</v>
      </c>
      <c r="R194" s="56">
        <v>3523805.42</v>
      </c>
      <c r="S194" s="57" t="s">
        <v>1790</v>
      </c>
      <c r="T194" s="56">
        <v>782714466.73000002</v>
      </c>
      <c r="U194" s="58" t="s">
        <v>882</v>
      </c>
      <c r="V194" s="59" t="s">
        <v>1563</v>
      </c>
      <c r="W194" s="60">
        <f t="shared" si="7"/>
        <v>914</v>
      </c>
    </row>
    <row r="195" spans="1:23" s="9" customFormat="1" ht="139.5" customHeight="1">
      <c r="A195" s="49">
        <v>11</v>
      </c>
      <c r="B195" s="50" t="s">
        <v>1008</v>
      </c>
      <c r="C195" s="51" t="s">
        <v>132</v>
      </c>
      <c r="D195" s="51" t="s">
        <v>262</v>
      </c>
      <c r="E195" s="52">
        <v>1</v>
      </c>
      <c r="F195" s="53">
        <v>711</v>
      </c>
      <c r="G195" s="54" t="s">
        <v>1030</v>
      </c>
      <c r="H195" s="54" t="s">
        <v>686</v>
      </c>
      <c r="I195" s="86">
        <v>700011300372</v>
      </c>
      <c r="J195" s="55" t="s">
        <v>1031</v>
      </c>
      <c r="K195" s="55" t="s">
        <v>654</v>
      </c>
      <c r="L195" s="55" t="s">
        <v>916</v>
      </c>
      <c r="M195" s="55" t="s">
        <v>1032</v>
      </c>
      <c r="N195" s="55" t="s">
        <v>1019</v>
      </c>
      <c r="O195" s="56">
        <v>12994151525.9</v>
      </c>
      <c r="P195" s="56">
        <v>-99368461.530000001</v>
      </c>
      <c r="Q195" s="56">
        <v>299663565.73000002</v>
      </c>
      <c r="R195" s="56">
        <v>118297476.12</v>
      </c>
      <c r="S195" s="57" t="s">
        <v>1791</v>
      </c>
      <c r="T195" s="56">
        <v>12265067319</v>
      </c>
      <c r="U195" s="58" t="s">
        <v>882</v>
      </c>
      <c r="V195" s="59" t="s">
        <v>1792</v>
      </c>
      <c r="W195" s="60">
        <f t="shared" si="7"/>
        <v>372</v>
      </c>
    </row>
    <row r="196" spans="1:23" s="9" customFormat="1" ht="213" customHeight="1">
      <c r="A196" s="49">
        <v>11</v>
      </c>
      <c r="B196" s="50" t="s">
        <v>1008</v>
      </c>
      <c r="C196" s="51" t="s">
        <v>132</v>
      </c>
      <c r="D196" s="51" t="s">
        <v>262</v>
      </c>
      <c r="E196" s="52">
        <v>1</v>
      </c>
      <c r="F196" s="53" t="s">
        <v>990</v>
      </c>
      <c r="G196" s="54" t="s">
        <v>941</v>
      </c>
      <c r="H196" s="54" t="s">
        <v>686</v>
      </c>
      <c r="I196" s="86" t="s">
        <v>940</v>
      </c>
      <c r="J196" s="55" t="s">
        <v>728</v>
      </c>
      <c r="K196" s="55" t="s">
        <v>1057</v>
      </c>
      <c r="L196" s="55" t="s">
        <v>916</v>
      </c>
      <c r="M196" s="55" t="s">
        <v>1099</v>
      </c>
      <c r="N196" s="55" t="s">
        <v>313</v>
      </c>
      <c r="O196" s="56">
        <v>232635104.83000001</v>
      </c>
      <c r="P196" s="56">
        <v>140492045.16999999</v>
      </c>
      <c r="Q196" s="56">
        <v>10522279.859999999</v>
      </c>
      <c r="R196" s="56">
        <v>105022236.01000001</v>
      </c>
      <c r="S196" s="57" t="s">
        <v>1474</v>
      </c>
      <c r="T196" s="56">
        <v>278627193.85000002</v>
      </c>
      <c r="U196" s="58" t="s">
        <v>314</v>
      </c>
      <c r="V196" s="59" t="s">
        <v>1564</v>
      </c>
      <c r="W196" s="60">
        <f t="shared" si="7"/>
        <v>1454</v>
      </c>
    </row>
    <row r="197" spans="1:23" s="9" customFormat="1" ht="201.75" customHeight="1">
      <c r="A197" s="49">
        <v>11</v>
      </c>
      <c r="B197" s="50" t="s">
        <v>1008</v>
      </c>
      <c r="C197" s="51" t="s">
        <v>132</v>
      </c>
      <c r="D197" s="51" t="s">
        <v>262</v>
      </c>
      <c r="E197" s="52">
        <v>1</v>
      </c>
      <c r="F197" s="53" t="s">
        <v>1033</v>
      </c>
      <c r="G197" s="54" t="s">
        <v>1034</v>
      </c>
      <c r="H197" s="54" t="s">
        <v>1034</v>
      </c>
      <c r="I197" s="86" t="s">
        <v>1035</v>
      </c>
      <c r="J197" s="55" t="s">
        <v>1036</v>
      </c>
      <c r="K197" s="55" t="s">
        <v>809</v>
      </c>
      <c r="L197" s="55" t="s">
        <v>916</v>
      </c>
      <c r="M197" s="55" t="s">
        <v>1099</v>
      </c>
      <c r="N197" s="55" t="s">
        <v>874</v>
      </c>
      <c r="O197" s="56">
        <v>88229903.079999998</v>
      </c>
      <c r="P197" s="56">
        <v>0</v>
      </c>
      <c r="Q197" s="56">
        <v>2108371.42</v>
      </c>
      <c r="R197" s="56">
        <v>51592803.729999997</v>
      </c>
      <c r="S197" s="57" t="s">
        <v>1793</v>
      </c>
      <c r="T197" s="56">
        <v>38745470.770000003</v>
      </c>
      <c r="U197" s="58" t="s">
        <v>882</v>
      </c>
      <c r="V197" s="59" t="s">
        <v>1565</v>
      </c>
      <c r="W197" s="60">
        <f t="shared" si="7"/>
        <v>256</v>
      </c>
    </row>
    <row r="198" spans="1:23" s="9" customFormat="1" ht="196.5" customHeight="1">
      <c r="A198" s="49">
        <v>11</v>
      </c>
      <c r="B198" s="50" t="s">
        <v>1008</v>
      </c>
      <c r="C198" s="51" t="s">
        <v>132</v>
      </c>
      <c r="D198" s="51" t="s">
        <v>262</v>
      </c>
      <c r="E198" s="52">
        <v>1</v>
      </c>
      <c r="F198" s="53" t="s">
        <v>556</v>
      </c>
      <c r="G198" s="54" t="s">
        <v>975</v>
      </c>
      <c r="H198" s="54" t="s">
        <v>686</v>
      </c>
      <c r="I198" s="86" t="s">
        <v>976</v>
      </c>
      <c r="J198" s="55" t="s">
        <v>939</v>
      </c>
      <c r="K198" s="55" t="s">
        <v>655</v>
      </c>
      <c r="L198" s="55" t="s">
        <v>916</v>
      </c>
      <c r="M198" s="55" t="s">
        <v>552</v>
      </c>
      <c r="N198" s="55" t="s">
        <v>874</v>
      </c>
      <c r="O198" s="56">
        <v>146234906.44999999</v>
      </c>
      <c r="P198" s="56">
        <v>196541165.55000001</v>
      </c>
      <c r="Q198" s="56">
        <v>3571044.81</v>
      </c>
      <c r="R198" s="56">
        <v>182827718.00999999</v>
      </c>
      <c r="S198" s="57" t="s">
        <v>1794</v>
      </c>
      <c r="T198" s="56">
        <v>206727207.19999999</v>
      </c>
      <c r="U198" s="58" t="s">
        <v>882</v>
      </c>
      <c r="V198" s="59" t="s">
        <v>1566</v>
      </c>
      <c r="W198" s="60">
        <f t="shared" si="7"/>
        <v>1099</v>
      </c>
    </row>
    <row r="199" spans="1:23" s="9" customFormat="1" ht="139.5" customHeight="1">
      <c r="A199" s="49">
        <v>11</v>
      </c>
      <c r="B199" s="50" t="s">
        <v>1008</v>
      </c>
      <c r="C199" s="51" t="s">
        <v>132</v>
      </c>
      <c r="D199" s="51" t="s">
        <v>262</v>
      </c>
      <c r="E199" s="52">
        <v>1</v>
      </c>
      <c r="F199" s="53" t="s">
        <v>751</v>
      </c>
      <c r="G199" s="54" t="s">
        <v>339</v>
      </c>
      <c r="H199" s="54" t="s">
        <v>686</v>
      </c>
      <c r="I199" s="86" t="s">
        <v>717</v>
      </c>
      <c r="J199" s="55" t="s">
        <v>718</v>
      </c>
      <c r="K199" s="55" t="s">
        <v>1228</v>
      </c>
      <c r="L199" s="55" t="s">
        <v>311</v>
      </c>
      <c r="M199" s="55" t="s">
        <v>514</v>
      </c>
      <c r="N199" s="55" t="s">
        <v>313</v>
      </c>
      <c r="O199" s="56">
        <v>675432080</v>
      </c>
      <c r="P199" s="56">
        <v>236177822.05000001</v>
      </c>
      <c r="Q199" s="56">
        <v>28813467.879999999</v>
      </c>
      <c r="R199" s="56">
        <v>100579153.67</v>
      </c>
      <c r="S199" s="57" t="s">
        <v>1369</v>
      </c>
      <c r="T199" s="56">
        <v>839844216.25999999</v>
      </c>
      <c r="U199" s="58" t="s">
        <v>882</v>
      </c>
      <c r="V199" s="59" t="s">
        <v>1567</v>
      </c>
      <c r="W199" s="60">
        <f t="shared" si="7"/>
        <v>1513</v>
      </c>
    </row>
    <row r="200" spans="1:23" s="9" customFormat="1" ht="188.25" customHeight="1">
      <c r="A200" s="49">
        <v>11</v>
      </c>
      <c r="B200" s="50" t="s">
        <v>1008</v>
      </c>
      <c r="C200" s="51" t="s">
        <v>132</v>
      </c>
      <c r="D200" s="51" t="s">
        <v>262</v>
      </c>
      <c r="E200" s="52">
        <v>1</v>
      </c>
      <c r="F200" s="53" t="s">
        <v>854</v>
      </c>
      <c r="G200" s="54" t="s">
        <v>656</v>
      </c>
      <c r="H200" s="54" t="s">
        <v>686</v>
      </c>
      <c r="I200" s="86" t="s">
        <v>661</v>
      </c>
      <c r="J200" s="55" t="s">
        <v>662</v>
      </c>
      <c r="K200" s="55" t="s">
        <v>1058</v>
      </c>
      <c r="L200" s="55" t="s">
        <v>311</v>
      </c>
      <c r="M200" s="55" t="s">
        <v>881</v>
      </c>
      <c r="N200" s="55" t="s">
        <v>313</v>
      </c>
      <c r="O200" s="56">
        <v>29226321.879999999</v>
      </c>
      <c r="P200" s="56">
        <v>1737201.88</v>
      </c>
      <c r="Q200" s="56">
        <v>1386632.67</v>
      </c>
      <c r="R200" s="56">
        <v>619140.73</v>
      </c>
      <c r="S200" s="57" t="s">
        <v>1795</v>
      </c>
      <c r="T200" s="56">
        <v>71382503.799999997</v>
      </c>
      <c r="U200" s="58" t="s">
        <v>882</v>
      </c>
      <c r="V200" s="59" t="s">
        <v>1796</v>
      </c>
      <c r="W200" s="60">
        <f t="shared" si="7"/>
        <v>46</v>
      </c>
    </row>
    <row r="201" spans="1:23" s="9" customFormat="1" ht="154.5" customHeight="1">
      <c r="A201" s="49">
        <v>11</v>
      </c>
      <c r="B201" s="50" t="s">
        <v>1008</v>
      </c>
      <c r="C201" s="51" t="s">
        <v>132</v>
      </c>
      <c r="D201" s="51" t="s">
        <v>262</v>
      </c>
      <c r="E201" s="52">
        <v>1</v>
      </c>
      <c r="F201" s="53" t="s">
        <v>854</v>
      </c>
      <c r="G201" s="54" t="s">
        <v>656</v>
      </c>
      <c r="H201" s="54" t="s">
        <v>686</v>
      </c>
      <c r="I201" s="86" t="s">
        <v>602</v>
      </c>
      <c r="J201" s="55" t="s">
        <v>603</v>
      </c>
      <c r="K201" s="55" t="s">
        <v>604</v>
      </c>
      <c r="L201" s="55" t="s">
        <v>704</v>
      </c>
      <c r="M201" s="55" t="s">
        <v>660</v>
      </c>
      <c r="N201" s="55" t="s">
        <v>313</v>
      </c>
      <c r="O201" s="56">
        <v>0</v>
      </c>
      <c r="P201" s="56">
        <v>999281</v>
      </c>
      <c r="Q201" s="56">
        <v>0</v>
      </c>
      <c r="R201" s="56">
        <v>0</v>
      </c>
      <c r="S201" s="57" t="s">
        <v>1797</v>
      </c>
      <c r="T201" s="56">
        <v>0</v>
      </c>
      <c r="U201" s="58" t="s">
        <v>882</v>
      </c>
      <c r="V201" s="59" t="s">
        <v>1798</v>
      </c>
      <c r="W201" s="60">
        <f t="shared" si="7"/>
        <v>24</v>
      </c>
    </row>
    <row r="202" spans="1:23" s="9" customFormat="1" ht="154.5" customHeight="1">
      <c r="A202" s="49">
        <v>11</v>
      </c>
      <c r="B202" s="50" t="s">
        <v>1008</v>
      </c>
      <c r="C202" s="51" t="s">
        <v>132</v>
      </c>
      <c r="D202" s="51" t="s">
        <v>262</v>
      </c>
      <c r="E202" s="52">
        <v>1</v>
      </c>
      <c r="F202" s="53" t="s">
        <v>854</v>
      </c>
      <c r="G202" s="54" t="s">
        <v>656</v>
      </c>
      <c r="H202" s="54" t="s">
        <v>686</v>
      </c>
      <c r="I202" s="86" t="s">
        <v>657</v>
      </c>
      <c r="J202" s="55" t="s">
        <v>658</v>
      </c>
      <c r="K202" s="55" t="s">
        <v>659</v>
      </c>
      <c r="L202" s="55" t="s">
        <v>704</v>
      </c>
      <c r="M202" s="55" t="s">
        <v>660</v>
      </c>
      <c r="N202" s="55" t="s">
        <v>313</v>
      </c>
      <c r="O202" s="56">
        <v>0</v>
      </c>
      <c r="P202" s="56">
        <v>630006</v>
      </c>
      <c r="Q202" s="56">
        <v>0</v>
      </c>
      <c r="R202" s="56">
        <v>0</v>
      </c>
      <c r="S202" s="57" t="s">
        <v>1799</v>
      </c>
      <c r="T202" s="56">
        <v>2541.11</v>
      </c>
      <c r="U202" s="58" t="s">
        <v>882</v>
      </c>
      <c r="V202" s="59" t="s">
        <v>1800</v>
      </c>
      <c r="W202" s="60">
        <f t="shared" si="7"/>
        <v>717</v>
      </c>
    </row>
    <row r="203" spans="1:23" s="9" customFormat="1" ht="271.5" customHeight="1">
      <c r="A203" s="49">
        <v>11</v>
      </c>
      <c r="B203" s="50" t="s">
        <v>1008</v>
      </c>
      <c r="C203" s="51" t="s">
        <v>132</v>
      </c>
      <c r="D203" s="51" t="s">
        <v>262</v>
      </c>
      <c r="E203" s="52">
        <v>1</v>
      </c>
      <c r="F203" s="53" t="s">
        <v>605</v>
      </c>
      <c r="G203" s="54" t="s">
        <v>358</v>
      </c>
      <c r="H203" s="54" t="s">
        <v>358</v>
      </c>
      <c r="I203" s="86" t="s">
        <v>359</v>
      </c>
      <c r="J203" s="55" t="s">
        <v>360</v>
      </c>
      <c r="K203" s="55" t="s">
        <v>361</v>
      </c>
      <c r="L203" s="55" t="s">
        <v>916</v>
      </c>
      <c r="M203" s="55" t="s">
        <v>523</v>
      </c>
      <c r="N203" s="55" t="s">
        <v>874</v>
      </c>
      <c r="O203" s="56">
        <v>57504487.899999999</v>
      </c>
      <c r="P203" s="56">
        <v>0</v>
      </c>
      <c r="Q203" s="56">
        <v>2055933.24</v>
      </c>
      <c r="R203" s="56">
        <v>20996415.530000001</v>
      </c>
      <c r="S203" s="57" t="s">
        <v>1801</v>
      </c>
      <c r="T203" s="56">
        <v>38564005.609999999</v>
      </c>
      <c r="U203" s="58" t="s">
        <v>882</v>
      </c>
      <c r="V203" s="59" t="s">
        <v>1802</v>
      </c>
      <c r="W203" s="60">
        <f t="shared" si="7"/>
        <v>278</v>
      </c>
    </row>
    <row r="204" spans="1:23" s="9" customFormat="1" ht="325.5" customHeight="1">
      <c r="A204" s="49">
        <v>11</v>
      </c>
      <c r="B204" s="50" t="s">
        <v>1008</v>
      </c>
      <c r="C204" s="51" t="s">
        <v>132</v>
      </c>
      <c r="D204" s="51" t="s">
        <v>262</v>
      </c>
      <c r="E204" s="52">
        <v>1</v>
      </c>
      <c r="F204" s="53" t="s">
        <v>638</v>
      </c>
      <c r="G204" s="54" t="s">
        <v>639</v>
      </c>
      <c r="H204" s="54" t="s">
        <v>639</v>
      </c>
      <c r="I204" s="86" t="s">
        <v>1135</v>
      </c>
      <c r="J204" s="55" t="s">
        <v>477</v>
      </c>
      <c r="K204" s="55" t="s">
        <v>1181</v>
      </c>
      <c r="L204" s="55" t="s">
        <v>311</v>
      </c>
      <c r="M204" s="55" t="s">
        <v>312</v>
      </c>
      <c r="N204" s="55" t="s">
        <v>874</v>
      </c>
      <c r="O204" s="56">
        <v>21795909.829999998</v>
      </c>
      <c r="P204" s="56">
        <v>317828176.13999999</v>
      </c>
      <c r="Q204" s="56">
        <v>2995926.02</v>
      </c>
      <c r="R204" s="56">
        <v>314374703.44999999</v>
      </c>
      <c r="S204" s="57" t="s">
        <v>1803</v>
      </c>
      <c r="T204" s="56">
        <v>28245308.539999999</v>
      </c>
      <c r="U204" s="58" t="s">
        <v>314</v>
      </c>
      <c r="V204" s="59" t="s">
        <v>1804</v>
      </c>
      <c r="W204" s="60">
        <f t="shared" si="7"/>
        <v>875</v>
      </c>
    </row>
    <row r="205" spans="1:23" s="9" customFormat="1" ht="139.5" customHeight="1">
      <c r="A205" s="49">
        <v>11</v>
      </c>
      <c r="B205" s="50" t="s">
        <v>1008</v>
      </c>
      <c r="C205" s="51" t="s">
        <v>132</v>
      </c>
      <c r="D205" s="51" t="s">
        <v>262</v>
      </c>
      <c r="E205" s="52">
        <v>1</v>
      </c>
      <c r="F205" s="53" t="s">
        <v>478</v>
      </c>
      <c r="G205" s="54" t="s">
        <v>479</v>
      </c>
      <c r="H205" s="54" t="s">
        <v>479</v>
      </c>
      <c r="I205" s="86" t="s">
        <v>480</v>
      </c>
      <c r="J205" s="55" t="s">
        <v>481</v>
      </c>
      <c r="K205" s="55" t="s">
        <v>482</v>
      </c>
      <c r="L205" s="55" t="s">
        <v>916</v>
      </c>
      <c r="M205" s="55" t="s">
        <v>523</v>
      </c>
      <c r="N205" s="55" t="s">
        <v>1019</v>
      </c>
      <c r="O205" s="56">
        <v>1420367.67</v>
      </c>
      <c r="P205" s="56">
        <v>323000</v>
      </c>
      <c r="Q205" s="56">
        <v>58784.67</v>
      </c>
      <c r="R205" s="56">
        <v>230259.94</v>
      </c>
      <c r="S205" s="57" t="s">
        <v>1370</v>
      </c>
      <c r="T205" s="56">
        <v>1571892.4</v>
      </c>
      <c r="U205" s="58" t="s">
        <v>882</v>
      </c>
      <c r="V205" s="59" t="s">
        <v>1568</v>
      </c>
      <c r="W205" s="60">
        <f t="shared" si="7"/>
        <v>1401</v>
      </c>
    </row>
    <row r="206" spans="1:23" s="9" customFormat="1" ht="139.5" customHeight="1">
      <c r="A206" s="49">
        <v>11</v>
      </c>
      <c r="B206" s="50" t="s">
        <v>1008</v>
      </c>
      <c r="C206" s="51" t="s">
        <v>132</v>
      </c>
      <c r="D206" s="51" t="s">
        <v>262</v>
      </c>
      <c r="E206" s="52">
        <v>1</v>
      </c>
      <c r="F206" s="53" t="s">
        <v>483</v>
      </c>
      <c r="G206" s="54" t="s">
        <v>484</v>
      </c>
      <c r="H206" s="54" t="s">
        <v>484</v>
      </c>
      <c r="I206" s="86" t="s">
        <v>485</v>
      </c>
      <c r="J206" s="55" t="s">
        <v>215</v>
      </c>
      <c r="K206" s="55" t="s">
        <v>557</v>
      </c>
      <c r="L206" s="55" t="s">
        <v>916</v>
      </c>
      <c r="M206" s="55" t="s">
        <v>838</v>
      </c>
      <c r="N206" s="55" t="s">
        <v>313</v>
      </c>
      <c r="O206" s="56">
        <v>4775979.6900000004</v>
      </c>
      <c r="P206" s="56">
        <v>0</v>
      </c>
      <c r="Q206" s="56">
        <v>22840.37</v>
      </c>
      <c r="R206" s="56">
        <v>696731.78</v>
      </c>
      <c r="S206" s="57" t="s">
        <v>1371</v>
      </c>
      <c r="T206" s="56">
        <v>6088006.9299999997</v>
      </c>
      <c r="U206" s="58" t="s">
        <v>882</v>
      </c>
      <c r="V206" s="59" t="s">
        <v>1805</v>
      </c>
      <c r="W206" s="60">
        <f t="shared" si="7"/>
        <v>1217</v>
      </c>
    </row>
    <row r="207" spans="1:23" s="9" customFormat="1" ht="139.5" customHeight="1">
      <c r="A207" s="49">
        <v>11</v>
      </c>
      <c r="B207" s="50" t="s">
        <v>1008</v>
      </c>
      <c r="C207" s="51" t="s">
        <v>132</v>
      </c>
      <c r="D207" s="51" t="s">
        <v>262</v>
      </c>
      <c r="E207" s="52">
        <v>1</v>
      </c>
      <c r="F207" s="53" t="s">
        <v>558</v>
      </c>
      <c r="G207" s="54" t="s">
        <v>559</v>
      </c>
      <c r="H207" s="54" t="s">
        <v>559</v>
      </c>
      <c r="I207" s="86" t="s">
        <v>563</v>
      </c>
      <c r="J207" s="55" t="s">
        <v>564</v>
      </c>
      <c r="K207" s="55" t="s">
        <v>565</v>
      </c>
      <c r="L207" s="55" t="s">
        <v>311</v>
      </c>
      <c r="M207" s="55" t="s">
        <v>312</v>
      </c>
      <c r="N207" s="55" t="s">
        <v>313</v>
      </c>
      <c r="O207" s="56">
        <v>122191585.93000001</v>
      </c>
      <c r="P207" s="56">
        <v>31451765.379999999</v>
      </c>
      <c r="Q207" s="56">
        <v>5608543.8399999999</v>
      </c>
      <c r="R207" s="56">
        <v>32860649.640000001</v>
      </c>
      <c r="S207" s="57" t="s">
        <v>1475</v>
      </c>
      <c r="T207" s="56">
        <v>126391245.51000001</v>
      </c>
      <c r="U207" s="58" t="s">
        <v>314</v>
      </c>
      <c r="V207" s="59" t="s">
        <v>1806</v>
      </c>
      <c r="W207" s="60">
        <f t="shared" si="7"/>
        <v>155</v>
      </c>
    </row>
    <row r="208" spans="1:23" s="9" customFormat="1" ht="139.5" customHeight="1">
      <c r="A208" s="49">
        <v>11</v>
      </c>
      <c r="B208" s="50" t="s">
        <v>1008</v>
      </c>
      <c r="C208" s="51">
        <v>4</v>
      </c>
      <c r="D208" s="51" t="s">
        <v>262</v>
      </c>
      <c r="E208" s="52">
        <v>1</v>
      </c>
      <c r="F208" s="53" t="s">
        <v>558</v>
      </c>
      <c r="G208" s="54" t="s">
        <v>559</v>
      </c>
      <c r="H208" s="54" t="s">
        <v>559</v>
      </c>
      <c r="I208" s="86" t="s">
        <v>566</v>
      </c>
      <c r="J208" s="55" t="s">
        <v>567</v>
      </c>
      <c r="K208" s="55" t="s">
        <v>568</v>
      </c>
      <c r="L208" s="55" t="s">
        <v>916</v>
      </c>
      <c r="M208" s="55" t="s">
        <v>523</v>
      </c>
      <c r="N208" s="55" t="s">
        <v>1019</v>
      </c>
      <c r="O208" s="56">
        <v>2516225.48</v>
      </c>
      <c r="P208" s="56">
        <v>0</v>
      </c>
      <c r="Q208" s="56">
        <v>61797.88</v>
      </c>
      <c r="R208" s="56">
        <v>282913.82</v>
      </c>
      <c r="S208" s="57" t="s">
        <v>2037</v>
      </c>
      <c r="T208" s="56">
        <v>2295109.54</v>
      </c>
      <c r="U208" s="58" t="s">
        <v>314</v>
      </c>
      <c r="V208" s="59" t="s">
        <v>1570</v>
      </c>
      <c r="W208" s="60">
        <f t="shared" si="7"/>
        <v>180</v>
      </c>
    </row>
    <row r="209" spans="1:25" s="9" customFormat="1" ht="139.5" customHeight="1">
      <c r="A209" s="49">
        <v>11</v>
      </c>
      <c r="B209" s="50" t="s">
        <v>1008</v>
      </c>
      <c r="C209" s="51" t="s">
        <v>132</v>
      </c>
      <c r="D209" s="51" t="s">
        <v>262</v>
      </c>
      <c r="E209" s="52">
        <v>1</v>
      </c>
      <c r="F209" s="53" t="s">
        <v>558</v>
      </c>
      <c r="G209" s="54" t="s">
        <v>559</v>
      </c>
      <c r="H209" s="54" t="s">
        <v>559</v>
      </c>
      <c r="I209" s="86" t="s">
        <v>569</v>
      </c>
      <c r="J209" s="55" t="s">
        <v>570</v>
      </c>
      <c r="K209" s="55" t="s">
        <v>568</v>
      </c>
      <c r="L209" s="55" t="s">
        <v>916</v>
      </c>
      <c r="M209" s="55" t="s">
        <v>523</v>
      </c>
      <c r="N209" s="55" t="s">
        <v>1019</v>
      </c>
      <c r="O209" s="56">
        <v>94250.19</v>
      </c>
      <c r="P209" s="56">
        <v>0</v>
      </c>
      <c r="Q209" s="56">
        <v>911.18</v>
      </c>
      <c r="R209" s="56">
        <v>1873.5</v>
      </c>
      <c r="S209" s="57" t="s">
        <v>1373</v>
      </c>
      <c r="T209" s="56">
        <v>93287.87</v>
      </c>
      <c r="U209" s="58" t="s">
        <v>314</v>
      </c>
      <c r="V209" s="59" t="s">
        <v>1571</v>
      </c>
      <c r="W209" s="60">
        <f t="shared" si="7"/>
        <v>181</v>
      </c>
    </row>
    <row r="210" spans="1:25" s="9" customFormat="1" ht="179.25" customHeight="1">
      <c r="A210" s="49">
        <v>11</v>
      </c>
      <c r="B210" s="50" t="s">
        <v>1008</v>
      </c>
      <c r="C210" s="51" t="s">
        <v>132</v>
      </c>
      <c r="D210" s="51" t="s">
        <v>262</v>
      </c>
      <c r="E210" s="52">
        <v>1</v>
      </c>
      <c r="F210" s="53" t="s">
        <v>558</v>
      </c>
      <c r="G210" s="54" t="s">
        <v>559</v>
      </c>
      <c r="H210" s="54" t="s">
        <v>559</v>
      </c>
      <c r="I210" s="86" t="s">
        <v>560</v>
      </c>
      <c r="J210" s="55" t="s">
        <v>561</v>
      </c>
      <c r="K210" s="55" t="s">
        <v>562</v>
      </c>
      <c r="L210" s="55" t="s">
        <v>916</v>
      </c>
      <c r="M210" s="55" t="s">
        <v>523</v>
      </c>
      <c r="N210" s="55" t="s">
        <v>1019</v>
      </c>
      <c r="O210" s="56">
        <v>576405.71</v>
      </c>
      <c r="P210" s="56">
        <v>7160533.8700000001</v>
      </c>
      <c r="Q210" s="56">
        <v>59382.46</v>
      </c>
      <c r="R210" s="56">
        <v>7212275.71</v>
      </c>
      <c r="S210" s="57" t="s">
        <v>1372</v>
      </c>
      <c r="T210" s="56">
        <v>584046.32999999996</v>
      </c>
      <c r="U210" s="58" t="s">
        <v>314</v>
      </c>
      <c r="V210" s="59" t="s">
        <v>1569</v>
      </c>
      <c r="W210" s="60">
        <f t="shared" si="7"/>
        <v>905</v>
      </c>
    </row>
    <row r="211" spans="1:25" s="9" customFormat="1" ht="158.25" customHeight="1">
      <c r="A211" s="49">
        <v>11</v>
      </c>
      <c r="B211" s="50" t="s">
        <v>1008</v>
      </c>
      <c r="C211" s="51" t="s">
        <v>132</v>
      </c>
      <c r="D211" s="51" t="s">
        <v>262</v>
      </c>
      <c r="E211" s="52">
        <v>1</v>
      </c>
      <c r="F211" s="53" t="s">
        <v>571</v>
      </c>
      <c r="G211" s="54" t="s">
        <v>572</v>
      </c>
      <c r="H211" s="54" t="s">
        <v>572</v>
      </c>
      <c r="I211" s="86" t="s">
        <v>573</v>
      </c>
      <c r="J211" s="55" t="s">
        <v>972</v>
      </c>
      <c r="K211" s="55" t="s">
        <v>1182</v>
      </c>
      <c r="L211" s="55" t="s">
        <v>311</v>
      </c>
      <c r="M211" s="55" t="s">
        <v>312</v>
      </c>
      <c r="N211" s="55" t="s">
        <v>313</v>
      </c>
      <c r="O211" s="56">
        <v>14984595.880000001</v>
      </c>
      <c r="P211" s="56">
        <v>2018939.23</v>
      </c>
      <c r="Q211" s="56">
        <v>1208941.5</v>
      </c>
      <c r="R211" s="56">
        <v>28624.400000000001</v>
      </c>
      <c r="S211" s="57" t="s">
        <v>1374</v>
      </c>
      <c r="T211" s="56">
        <v>18183852.210000001</v>
      </c>
      <c r="U211" s="58" t="s">
        <v>314</v>
      </c>
      <c r="V211" s="59" t="s">
        <v>1807</v>
      </c>
      <c r="W211" s="60">
        <f t="shared" si="7"/>
        <v>885</v>
      </c>
    </row>
    <row r="212" spans="1:25" s="9" customFormat="1" ht="139.5" customHeight="1">
      <c r="A212" s="49">
        <v>11</v>
      </c>
      <c r="B212" s="50" t="s">
        <v>1008</v>
      </c>
      <c r="C212" s="51" t="s">
        <v>132</v>
      </c>
      <c r="D212" s="51" t="s">
        <v>262</v>
      </c>
      <c r="E212" s="52">
        <v>1</v>
      </c>
      <c r="F212" s="53" t="s">
        <v>571</v>
      </c>
      <c r="G212" s="54" t="s">
        <v>572</v>
      </c>
      <c r="H212" s="54" t="s">
        <v>572</v>
      </c>
      <c r="I212" s="86" t="s">
        <v>973</v>
      </c>
      <c r="J212" s="55" t="s">
        <v>631</v>
      </c>
      <c r="K212" s="55" t="s">
        <v>506</v>
      </c>
      <c r="L212" s="55" t="s">
        <v>311</v>
      </c>
      <c r="M212" s="55" t="s">
        <v>312</v>
      </c>
      <c r="N212" s="55" t="s">
        <v>313</v>
      </c>
      <c r="O212" s="56">
        <v>68101866.379999995</v>
      </c>
      <c r="P212" s="56">
        <v>9275778.3900000006</v>
      </c>
      <c r="Q212" s="56">
        <v>3343101.29</v>
      </c>
      <c r="R212" s="56">
        <v>33011.620000000003</v>
      </c>
      <c r="S212" s="57" t="s">
        <v>1375</v>
      </c>
      <c r="T212" s="56">
        <v>80687734.439999998</v>
      </c>
      <c r="U212" s="58" t="s">
        <v>314</v>
      </c>
      <c r="V212" s="59" t="s">
        <v>1808</v>
      </c>
      <c r="W212" s="60">
        <f t="shared" si="7"/>
        <v>1219</v>
      </c>
    </row>
    <row r="213" spans="1:25" s="9" customFormat="1" ht="139.5" customHeight="1">
      <c r="A213" s="49">
        <v>11</v>
      </c>
      <c r="B213" s="50" t="s">
        <v>1008</v>
      </c>
      <c r="C213" s="51" t="s">
        <v>132</v>
      </c>
      <c r="D213" s="51" t="s">
        <v>262</v>
      </c>
      <c r="E213" s="52">
        <v>1</v>
      </c>
      <c r="F213" s="53" t="s">
        <v>632</v>
      </c>
      <c r="G213" s="54" t="s">
        <v>633</v>
      </c>
      <c r="H213" s="54" t="s">
        <v>633</v>
      </c>
      <c r="I213" s="86" t="s">
        <v>634</v>
      </c>
      <c r="J213" s="55" t="s">
        <v>635</v>
      </c>
      <c r="K213" s="55" t="s">
        <v>636</v>
      </c>
      <c r="L213" s="55" t="s">
        <v>704</v>
      </c>
      <c r="M213" s="55" t="s">
        <v>637</v>
      </c>
      <c r="N213" s="55" t="s">
        <v>1019</v>
      </c>
      <c r="O213" s="56">
        <v>3200314.68</v>
      </c>
      <c r="P213" s="56">
        <v>0</v>
      </c>
      <c r="Q213" s="56">
        <v>38007.550000000003</v>
      </c>
      <c r="R213" s="56">
        <v>28916.35</v>
      </c>
      <c r="S213" s="57" t="s">
        <v>1809</v>
      </c>
      <c r="T213" s="56">
        <v>3209405.88</v>
      </c>
      <c r="U213" s="58" t="s">
        <v>882</v>
      </c>
      <c r="V213" s="59" t="s">
        <v>1572</v>
      </c>
      <c r="W213" s="60">
        <f t="shared" si="7"/>
        <v>1365</v>
      </c>
    </row>
    <row r="214" spans="1:25" s="48" customFormat="1" ht="20.25" customHeight="1" outlineLevel="2">
      <c r="A214" s="68"/>
      <c r="B214" s="98" t="s">
        <v>383</v>
      </c>
      <c r="C214" s="99"/>
      <c r="D214" s="99"/>
      <c r="E214" s="69">
        <f>SUBTOTAL(9,E215:E229)</f>
        <v>15</v>
      </c>
      <c r="F214" s="70"/>
      <c r="G214" s="70"/>
      <c r="H214" s="70"/>
      <c r="I214" s="88"/>
      <c r="J214" s="70"/>
      <c r="K214" s="70"/>
      <c r="L214" s="70"/>
      <c r="M214" s="70"/>
      <c r="N214" s="70"/>
      <c r="O214" s="72"/>
      <c r="P214" s="72"/>
      <c r="Q214" s="72"/>
      <c r="R214" s="72"/>
      <c r="S214" s="70"/>
      <c r="T214" s="72"/>
      <c r="U214" s="70"/>
      <c r="V214" s="73"/>
      <c r="W214" s="71"/>
      <c r="Y214" s="9"/>
    </row>
    <row r="215" spans="1:25" s="9" customFormat="1" ht="139.5" customHeight="1">
      <c r="A215" s="49">
        <v>11</v>
      </c>
      <c r="B215" s="50" t="s">
        <v>1008</v>
      </c>
      <c r="C215" s="51" t="s">
        <v>132</v>
      </c>
      <c r="D215" s="51" t="s">
        <v>699</v>
      </c>
      <c r="E215" s="52">
        <v>1</v>
      </c>
      <c r="F215" s="53" t="s">
        <v>751</v>
      </c>
      <c r="G215" s="54" t="s">
        <v>339</v>
      </c>
      <c r="H215" s="54" t="s">
        <v>733</v>
      </c>
      <c r="I215" s="86">
        <v>700006300136</v>
      </c>
      <c r="J215" s="55" t="s">
        <v>349</v>
      </c>
      <c r="K215" s="55" t="s">
        <v>507</v>
      </c>
      <c r="L215" s="55" t="s">
        <v>311</v>
      </c>
      <c r="M215" s="55" t="s">
        <v>312</v>
      </c>
      <c r="N215" s="55" t="s">
        <v>313</v>
      </c>
      <c r="O215" s="56">
        <v>514312.03</v>
      </c>
      <c r="P215" s="56">
        <v>1000000</v>
      </c>
      <c r="Q215" s="56">
        <v>17328.900000000001</v>
      </c>
      <c r="R215" s="56">
        <v>1531316.75</v>
      </c>
      <c r="S215" s="57" t="s">
        <v>1376</v>
      </c>
      <c r="T215" s="56">
        <v>324.18</v>
      </c>
      <c r="U215" s="58" t="s">
        <v>882</v>
      </c>
      <c r="V215" s="59" t="s">
        <v>1573</v>
      </c>
      <c r="W215" s="60">
        <f t="shared" ref="W215:W229" si="8">IF(OR(LEFT(I215)="7",LEFT(I215,1)="8"),VALUE(RIGHT(I215,3)),VALUE(RIGHT(I215,4)))</f>
        <v>136</v>
      </c>
    </row>
    <row r="216" spans="1:25" s="9" customFormat="1" ht="139.5" customHeight="1">
      <c r="A216" s="49">
        <v>11</v>
      </c>
      <c r="B216" s="50" t="s">
        <v>1008</v>
      </c>
      <c r="C216" s="51" t="s">
        <v>132</v>
      </c>
      <c r="D216" s="51" t="s">
        <v>699</v>
      </c>
      <c r="E216" s="52">
        <v>1</v>
      </c>
      <c r="F216" s="53" t="s">
        <v>751</v>
      </c>
      <c r="G216" s="54" t="s">
        <v>339</v>
      </c>
      <c r="H216" s="54" t="s">
        <v>340</v>
      </c>
      <c r="I216" s="86" t="s">
        <v>341</v>
      </c>
      <c r="J216" s="55" t="s">
        <v>342</v>
      </c>
      <c r="K216" s="55" t="s">
        <v>343</v>
      </c>
      <c r="L216" s="55" t="s">
        <v>916</v>
      </c>
      <c r="M216" s="55" t="s">
        <v>838</v>
      </c>
      <c r="N216" s="55" t="s">
        <v>313</v>
      </c>
      <c r="O216" s="56">
        <v>35445.129999999997</v>
      </c>
      <c r="P216" s="56">
        <v>0</v>
      </c>
      <c r="Q216" s="56">
        <v>941.86</v>
      </c>
      <c r="R216" s="56">
        <v>13346.96</v>
      </c>
      <c r="S216" s="57" t="s">
        <v>1377</v>
      </c>
      <c r="T216" s="56">
        <v>23040.03</v>
      </c>
      <c r="U216" s="58" t="s">
        <v>882</v>
      </c>
      <c r="V216" s="59" t="s">
        <v>1574</v>
      </c>
      <c r="W216" s="60">
        <f t="shared" si="8"/>
        <v>1132</v>
      </c>
    </row>
    <row r="217" spans="1:25" s="9" customFormat="1" ht="160.5" customHeight="1">
      <c r="A217" s="49">
        <v>11</v>
      </c>
      <c r="B217" s="50" t="s">
        <v>1008</v>
      </c>
      <c r="C217" s="51" t="s">
        <v>132</v>
      </c>
      <c r="D217" s="51" t="s">
        <v>699</v>
      </c>
      <c r="E217" s="52">
        <v>1</v>
      </c>
      <c r="F217" s="53" t="s">
        <v>854</v>
      </c>
      <c r="G217" s="54" t="s">
        <v>656</v>
      </c>
      <c r="H217" s="54" t="s">
        <v>1145</v>
      </c>
      <c r="I217" s="86" t="s">
        <v>1146</v>
      </c>
      <c r="J217" s="55" t="s">
        <v>1147</v>
      </c>
      <c r="K217" s="55" t="s">
        <v>903</v>
      </c>
      <c r="L217" s="55" t="s">
        <v>311</v>
      </c>
      <c r="M217" s="55" t="s">
        <v>904</v>
      </c>
      <c r="N217" s="55" t="s">
        <v>313</v>
      </c>
      <c r="O217" s="56">
        <v>1430.31</v>
      </c>
      <c r="P217" s="56">
        <v>6895000</v>
      </c>
      <c r="Q217" s="56">
        <v>285.69</v>
      </c>
      <c r="R217" s="56">
        <v>6895000</v>
      </c>
      <c r="S217" s="57" t="s">
        <v>1810</v>
      </c>
      <c r="T217" s="56">
        <v>27416252.02</v>
      </c>
      <c r="U217" s="58" t="s">
        <v>882</v>
      </c>
      <c r="V217" s="59" t="s">
        <v>1811</v>
      </c>
      <c r="W217" s="60">
        <f t="shared" si="8"/>
        <v>1467</v>
      </c>
    </row>
    <row r="218" spans="1:25" s="9" customFormat="1" ht="237" customHeight="1">
      <c r="A218" s="49">
        <v>11</v>
      </c>
      <c r="B218" s="50" t="s">
        <v>1008</v>
      </c>
      <c r="C218" s="51" t="s">
        <v>132</v>
      </c>
      <c r="D218" s="51" t="s">
        <v>699</v>
      </c>
      <c r="E218" s="52">
        <v>1</v>
      </c>
      <c r="F218" s="53" t="s">
        <v>605</v>
      </c>
      <c r="G218" s="54" t="s">
        <v>358</v>
      </c>
      <c r="H218" s="54" t="s">
        <v>98</v>
      </c>
      <c r="I218" s="86" t="s">
        <v>344</v>
      </c>
      <c r="J218" s="55" t="s">
        <v>905</v>
      </c>
      <c r="K218" s="55" t="s">
        <v>508</v>
      </c>
      <c r="L218" s="55" t="s">
        <v>916</v>
      </c>
      <c r="M218" s="55" t="s">
        <v>345</v>
      </c>
      <c r="N218" s="55" t="s">
        <v>869</v>
      </c>
      <c r="O218" s="56">
        <v>2255836.87</v>
      </c>
      <c r="P218" s="56">
        <v>0</v>
      </c>
      <c r="Q218" s="56">
        <v>66318.59</v>
      </c>
      <c r="R218" s="56">
        <v>1642532.63</v>
      </c>
      <c r="S218" s="57" t="s">
        <v>1812</v>
      </c>
      <c r="T218" s="56">
        <v>679622.83</v>
      </c>
      <c r="U218" s="58" t="s">
        <v>882</v>
      </c>
      <c r="V218" s="59" t="s">
        <v>1813</v>
      </c>
      <c r="W218" s="60">
        <f t="shared" si="8"/>
        <v>1394</v>
      </c>
    </row>
    <row r="219" spans="1:25" s="9" customFormat="1" ht="184.5" customHeight="1">
      <c r="A219" s="49">
        <v>11</v>
      </c>
      <c r="B219" s="50" t="s">
        <v>1008</v>
      </c>
      <c r="C219" s="51" t="s">
        <v>132</v>
      </c>
      <c r="D219" s="51" t="s">
        <v>699</v>
      </c>
      <c r="E219" s="52">
        <v>1</v>
      </c>
      <c r="F219" s="53" t="s">
        <v>638</v>
      </c>
      <c r="G219" s="54" t="s">
        <v>639</v>
      </c>
      <c r="H219" s="54" t="s">
        <v>1241</v>
      </c>
      <c r="I219" s="86" t="s">
        <v>1242</v>
      </c>
      <c r="J219" s="55" t="s">
        <v>1243</v>
      </c>
      <c r="K219" s="55" t="s">
        <v>1244</v>
      </c>
      <c r="L219" s="55" t="s">
        <v>916</v>
      </c>
      <c r="M219" s="55" t="s">
        <v>523</v>
      </c>
      <c r="N219" s="55" t="s">
        <v>869</v>
      </c>
      <c r="O219" s="56">
        <v>6039254.5199999996</v>
      </c>
      <c r="P219" s="56">
        <v>28277000.329999998</v>
      </c>
      <c r="Q219" s="56">
        <v>97738.68</v>
      </c>
      <c r="R219" s="56">
        <v>22218995.390000001</v>
      </c>
      <c r="S219" s="57" t="s">
        <v>1378</v>
      </c>
      <c r="T219" s="56">
        <v>12194998.140000001</v>
      </c>
      <c r="U219" s="58" t="s">
        <v>882</v>
      </c>
      <c r="V219" s="59" t="s">
        <v>1814</v>
      </c>
      <c r="W219" s="60">
        <f t="shared" si="8"/>
        <v>1531</v>
      </c>
    </row>
    <row r="220" spans="1:25" s="9" customFormat="1" ht="256.5" customHeight="1">
      <c r="A220" s="49">
        <v>11</v>
      </c>
      <c r="B220" s="50" t="s">
        <v>1008</v>
      </c>
      <c r="C220" s="51" t="s">
        <v>132</v>
      </c>
      <c r="D220" s="51" t="s">
        <v>699</v>
      </c>
      <c r="E220" s="52">
        <v>1</v>
      </c>
      <c r="F220" s="53" t="s">
        <v>638</v>
      </c>
      <c r="G220" s="54" t="s">
        <v>639</v>
      </c>
      <c r="H220" s="54" t="s">
        <v>900</v>
      </c>
      <c r="I220" s="86" t="s">
        <v>1254</v>
      </c>
      <c r="J220" s="55" t="s">
        <v>1268</v>
      </c>
      <c r="K220" s="55" t="s">
        <v>1269</v>
      </c>
      <c r="L220" s="55" t="s">
        <v>916</v>
      </c>
      <c r="M220" s="55" t="s">
        <v>1032</v>
      </c>
      <c r="N220" s="55" t="s">
        <v>869</v>
      </c>
      <c r="O220" s="56">
        <v>6432445.5</v>
      </c>
      <c r="P220" s="56">
        <v>0</v>
      </c>
      <c r="Q220" s="56">
        <v>84543.27</v>
      </c>
      <c r="R220" s="56">
        <v>5370061.9100000001</v>
      </c>
      <c r="S220" s="57" t="s">
        <v>1476</v>
      </c>
      <c r="T220" s="56">
        <v>1146926.8600000001</v>
      </c>
      <c r="U220" s="58" t="s">
        <v>882</v>
      </c>
      <c r="V220" s="59" t="s">
        <v>1815</v>
      </c>
      <c r="W220" s="60">
        <f t="shared" si="8"/>
        <v>1529</v>
      </c>
    </row>
    <row r="221" spans="1:25" s="9" customFormat="1" ht="156.75" customHeight="1">
      <c r="A221" s="49">
        <v>11</v>
      </c>
      <c r="B221" s="50" t="s">
        <v>1008</v>
      </c>
      <c r="C221" s="51" t="s">
        <v>132</v>
      </c>
      <c r="D221" s="51" t="s">
        <v>699</v>
      </c>
      <c r="E221" s="52">
        <v>1</v>
      </c>
      <c r="F221" s="53" t="s">
        <v>638</v>
      </c>
      <c r="G221" s="54" t="s">
        <v>639</v>
      </c>
      <c r="H221" s="54" t="s">
        <v>98</v>
      </c>
      <c r="I221" s="86" t="s">
        <v>1232</v>
      </c>
      <c r="J221" s="55" t="s">
        <v>1233</v>
      </c>
      <c r="K221" s="55" t="s">
        <v>1234</v>
      </c>
      <c r="L221" s="55" t="s">
        <v>916</v>
      </c>
      <c r="M221" s="55" t="s">
        <v>523</v>
      </c>
      <c r="N221" s="55" t="s">
        <v>869</v>
      </c>
      <c r="O221" s="56">
        <v>5063285.34</v>
      </c>
      <c r="P221" s="56">
        <v>0</v>
      </c>
      <c r="Q221" s="56">
        <v>208722.45</v>
      </c>
      <c r="R221" s="56">
        <v>1823267.26</v>
      </c>
      <c r="S221" s="57" t="s">
        <v>1477</v>
      </c>
      <c r="T221" s="56">
        <v>4698581.6399999997</v>
      </c>
      <c r="U221" s="58" t="s">
        <v>882</v>
      </c>
      <c r="V221" s="59" t="s">
        <v>1816</v>
      </c>
      <c r="W221" s="60">
        <f t="shared" si="8"/>
        <v>1526</v>
      </c>
    </row>
    <row r="222" spans="1:25" s="9" customFormat="1" ht="139.5" customHeight="1">
      <c r="A222" s="49">
        <v>11</v>
      </c>
      <c r="B222" s="50" t="s">
        <v>1008</v>
      </c>
      <c r="C222" s="51" t="s">
        <v>132</v>
      </c>
      <c r="D222" s="51" t="s">
        <v>699</v>
      </c>
      <c r="E222" s="52">
        <v>1</v>
      </c>
      <c r="F222" s="53" t="s">
        <v>638</v>
      </c>
      <c r="G222" s="54" t="s">
        <v>639</v>
      </c>
      <c r="H222" s="54" t="s">
        <v>97</v>
      </c>
      <c r="I222" s="86" t="s">
        <v>1258</v>
      </c>
      <c r="J222" s="55" t="s">
        <v>1259</v>
      </c>
      <c r="K222" s="55" t="s">
        <v>1260</v>
      </c>
      <c r="L222" s="55" t="s">
        <v>916</v>
      </c>
      <c r="M222" s="55" t="s">
        <v>838</v>
      </c>
      <c r="N222" s="55" t="s">
        <v>874</v>
      </c>
      <c r="O222" s="56">
        <v>0</v>
      </c>
      <c r="P222" s="56">
        <v>0</v>
      </c>
      <c r="Q222" s="56">
        <v>0</v>
      </c>
      <c r="R222" s="56">
        <v>0</v>
      </c>
      <c r="S222" s="57" t="s">
        <v>1379</v>
      </c>
      <c r="T222" s="56">
        <v>0</v>
      </c>
      <c r="U222" s="58" t="s">
        <v>882</v>
      </c>
      <c r="V222" s="59" t="s">
        <v>1817</v>
      </c>
      <c r="W222" s="60">
        <f t="shared" si="8"/>
        <v>1532</v>
      </c>
    </row>
    <row r="223" spans="1:25" s="9" customFormat="1" ht="256.5" customHeight="1">
      <c r="A223" s="49">
        <v>11</v>
      </c>
      <c r="B223" s="50" t="s">
        <v>1008</v>
      </c>
      <c r="C223" s="51" t="s">
        <v>132</v>
      </c>
      <c r="D223" s="51" t="s">
        <v>699</v>
      </c>
      <c r="E223" s="52">
        <v>1</v>
      </c>
      <c r="F223" s="53" t="s">
        <v>638</v>
      </c>
      <c r="G223" s="54" t="s">
        <v>639</v>
      </c>
      <c r="H223" s="54" t="s">
        <v>827</v>
      </c>
      <c r="I223" s="86" t="s">
        <v>1235</v>
      </c>
      <c r="J223" s="55" t="s">
        <v>1236</v>
      </c>
      <c r="K223" s="55" t="s">
        <v>1237</v>
      </c>
      <c r="L223" s="55" t="s">
        <v>916</v>
      </c>
      <c r="M223" s="55" t="s">
        <v>838</v>
      </c>
      <c r="N223" s="55" t="s">
        <v>869</v>
      </c>
      <c r="O223" s="56">
        <v>8112993.04</v>
      </c>
      <c r="P223" s="56">
        <v>0</v>
      </c>
      <c r="Q223" s="56">
        <v>226715.98</v>
      </c>
      <c r="R223" s="56">
        <v>7254769.75</v>
      </c>
      <c r="S223" s="57" t="s">
        <v>1818</v>
      </c>
      <c r="T223" s="56">
        <v>1084939.27</v>
      </c>
      <c r="U223" s="58" t="s">
        <v>882</v>
      </c>
      <c r="V223" s="59" t="s">
        <v>1819</v>
      </c>
      <c r="W223" s="60">
        <f t="shared" si="8"/>
        <v>1527</v>
      </c>
    </row>
    <row r="224" spans="1:25" s="9" customFormat="1" ht="139.5" customHeight="1">
      <c r="A224" s="49">
        <v>11</v>
      </c>
      <c r="B224" s="50" t="s">
        <v>1008</v>
      </c>
      <c r="C224" s="51" t="s">
        <v>132</v>
      </c>
      <c r="D224" s="51" t="s">
        <v>699</v>
      </c>
      <c r="E224" s="52">
        <v>1</v>
      </c>
      <c r="F224" s="53" t="s">
        <v>638</v>
      </c>
      <c r="G224" s="54" t="s">
        <v>639</v>
      </c>
      <c r="H224" s="54" t="s">
        <v>456</v>
      </c>
      <c r="I224" s="86" t="s">
        <v>1047</v>
      </c>
      <c r="J224" s="55" t="s">
        <v>1048</v>
      </c>
      <c r="K224" s="55" t="s">
        <v>1049</v>
      </c>
      <c r="L224" s="55" t="s">
        <v>916</v>
      </c>
      <c r="M224" s="55" t="s">
        <v>1032</v>
      </c>
      <c r="N224" s="55" t="s">
        <v>869</v>
      </c>
      <c r="O224" s="56">
        <v>415450508.75999999</v>
      </c>
      <c r="P224" s="56">
        <v>879805868.12</v>
      </c>
      <c r="Q224" s="56">
        <v>8233691.46</v>
      </c>
      <c r="R224" s="56">
        <v>649954902.86000001</v>
      </c>
      <c r="S224" s="57" t="s">
        <v>1380</v>
      </c>
      <c r="T224" s="56">
        <v>653535165.48000002</v>
      </c>
      <c r="U224" s="58" t="s">
        <v>882</v>
      </c>
      <c r="V224" s="59" t="s">
        <v>1820</v>
      </c>
      <c r="W224" s="60">
        <f t="shared" si="8"/>
        <v>1515</v>
      </c>
    </row>
    <row r="225" spans="1:28" s="9" customFormat="1" ht="139.5" customHeight="1">
      <c r="A225" s="49">
        <v>11</v>
      </c>
      <c r="B225" s="50" t="s">
        <v>1008</v>
      </c>
      <c r="C225" s="51" t="s">
        <v>132</v>
      </c>
      <c r="D225" s="51" t="s">
        <v>699</v>
      </c>
      <c r="E225" s="52">
        <v>1</v>
      </c>
      <c r="F225" s="53" t="s">
        <v>638</v>
      </c>
      <c r="G225" s="54" t="s">
        <v>639</v>
      </c>
      <c r="H225" s="54" t="s">
        <v>1255</v>
      </c>
      <c r="I225" s="86" t="s">
        <v>1256</v>
      </c>
      <c r="J225" s="55" t="s">
        <v>1270</v>
      </c>
      <c r="K225" s="55" t="s">
        <v>1257</v>
      </c>
      <c r="L225" s="55" t="s">
        <v>916</v>
      </c>
      <c r="M225" s="55" t="s">
        <v>836</v>
      </c>
      <c r="N225" s="55" t="s">
        <v>869</v>
      </c>
      <c r="O225" s="56">
        <v>5193.1099999999997</v>
      </c>
      <c r="P225" s="56">
        <v>237566.32</v>
      </c>
      <c r="Q225" s="56">
        <v>1072.49</v>
      </c>
      <c r="R225" s="56">
        <v>243831.92</v>
      </c>
      <c r="S225" s="57" t="s">
        <v>1478</v>
      </c>
      <c r="T225" s="56">
        <v>24833.48</v>
      </c>
      <c r="U225" s="58" t="s">
        <v>882</v>
      </c>
      <c r="V225" s="59" t="s">
        <v>1821</v>
      </c>
      <c r="W225" s="60">
        <f t="shared" si="8"/>
        <v>1530</v>
      </c>
    </row>
    <row r="226" spans="1:28" s="9" customFormat="1" ht="139.5" customHeight="1">
      <c r="A226" s="49">
        <v>11</v>
      </c>
      <c r="B226" s="50" t="s">
        <v>1008</v>
      </c>
      <c r="C226" s="51" t="s">
        <v>132</v>
      </c>
      <c r="D226" s="51" t="s">
        <v>699</v>
      </c>
      <c r="E226" s="52">
        <v>1</v>
      </c>
      <c r="F226" s="53" t="s">
        <v>638</v>
      </c>
      <c r="G226" s="54" t="s">
        <v>639</v>
      </c>
      <c r="H226" s="54" t="s">
        <v>793</v>
      </c>
      <c r="I226" s="86" t="s">
        <v>1229</v>
      </c>
      <c r="J226" s="55" t="s">
        <v>1230</v>
      </c>
      <c r="K226" s="55" t="s">
        <v>1231</v>
      </c>
      <c r="L226" s="55" t="s">
        <v>916</v>
      </c>
      <c r="M226" s="55" t="s">
        <v>523</v>
      </c>
      <c r="N226" s="55" t="s">
        <v>869</v>
      </c>
      <c r="O226" s="56">
        <v>1013974.87</v>
      </c>
      <c r="P226" s="56">
        <v>772677.22</v>
      </c>
      <c r="Q226" s="56">
        <v>33600.33</v>
      </c>
      <c r="R226" s="56">
        <v>38498.25</v>
      </c>
      <c r="S226" s="57" t="s">
        <v>1381</v>
      </c>
      <c r="T226" s="56">
        <v>1795419.48</v>
      </c>
      <c r="U226" s="58" t="s">
        <v>882</v>
      </c>
      <c r="V226" s="59" t="s">
        <v>1822</v>
      </c>
      <c r="W226" s="60">
        <f t="shared" si="8"/>
        <v>1525</v>
      </c>
    </row>
    <row r="227" spans="1:28" s="9" customFormat="1" ht="273.75" customHeight="1">
      <c r="A227" s="49">
        <v>11</v>
      </c>
      <c r="B227" s="50" t="s">
        <v>1008</v>
      </c>
      <c r="C227" s="51" t="s">
        <v>132</v>
      </c>
      <c r="D227" s="51" t="s">
        <v>699</v>
      </c>
      <c r="E227" s="52">
        <v>1</v>
      </c>
      <c r="F227" s="53" t="s">
        <v>638</v>
      </c>
      <c r="G227" s="54" t="s">
        <v>639</v>
      </c>
      <c r="H227" s="54" t="s">
        <v>77</v>
      </c>
      <c r="I227" s="86" t="s">
        <v>1238</v>
      </c>
      <c r="J227" s="55" t="s">
        <v>1239</v>
      </c>
      <c r="K227" s="55" t="s">
        <v>1240</v>
      </c>
      <c r="L227" s="55" t="s">
        <v>916</v>
      </c>
      <c r="M227" s="55" t="s">
        <v>523</v>
      </c>
      <c r="N227" s="55" t="s">
        <v>869</v>
      </c>
      <c r="O227" s="56">
        <v>234194.68</v>
      </c>
      <c r="P227" s="56">
        <v>0</v>
      </c>
      <c r="Q227" s="56">
        <v>2078.63</v>
      </c>
      <c r="R227" s="56">
        <v>72557.52</v>
      </c>
      <c r="S227" s="57" t="s">
        <v>1382</v>
      </c>
      <c r="T227" s="56">
        <v>163715.79</v>
      </c>
      <c r="U227" s="58" t="s">
        <v>882</v>
      </c>
      <c r="V227" s="59" t="s">
        <v>1823</v>
      </c>
      <c r="W227" s="60">
        <f t="shared" si="8"/>
        <v>1528</v>
      </c>
    </row>
    <row r="228" spans="1:28" s="9" customFormat="1" ht="255.75" customHeight="1">
      <c r="A228" s="49">
        <v>11</v>
      </c>
      <c r="B228" s="50" t="s">
        <v>1008</v>
      </c>
      <c r="C228" s="51" t="s">
        <v>132</v>
      </c>
      <c r="D228" s="51" t="s">
        <v>699</v>
      </c>
      <c r="E228" s="52">
        <v>1</v>
      </c>
      <c r="F228" s="53" t="s">
        <v>638</v>
      </c>
      <c r="G228" s="54" t="s">
        <v>639</v>
      </c>
      <c r="H228" s="54" t="s">
        <v>374</v>
      </c>
      <c r="I228" s="86" t="s">
        <v>1271</v>
      </c>
      <c r="J228" s="55" t="s">
        <v>1239</v>
      </c>
      <c r="K228" s="55" t="s">
        <v>1272</v>
      </c>
      <c r="L228" s="55" t="s">
        <v>916</v>
      </c>
      <c r="M228" s="55" t="s">
        <v>1032</v>
      </c>
      <c r="N228" s="55" t="s">
        <v>869</v>
      </c>
      <c r="O228" s="56">
        <v>19291841.170000002</v>
      </c>
      <c r="P228" s="56">
        <v>3508065.21</v>
      </c>
      <c r="Q228" s="56">
        <v>295664.78000000003</v>
      </c>
      <c r="R228" s="56">
        <v>20362251.579999998</v>
      </c>
      <c r="S228" s="57" t="s">
        <v>1383</v>
      </c>
      <c r="T228" s="56">
        <v>20752102.289999999</v>
      </c>
      <c r="U228" s="58" t="s">
        <v>882</v>
      </c>
      <c r="V228" s="59" t="s">
        <v>1824</v>
      </c>
      <c r="W228" s="60">
        <f t="shared" si="8"/>
        <v>1539</v>
      </c>
    </row>
    <row r="229" spans="1:28" s="9" customFormat="1" ht="276.75" customHeight="1">
      <c r="A229" s="49">
        <v>11</v>
      </c>
      <c r="B229" s="50" t="s">
        <v>1008</v>
      </c>
      <c r="C229" s="51" t="s">
        <v>132</v>
      </c>
      <c r="D229" s="51" t="s">
        <v>699</v>
      </c>
      <c r="E229" s="52">
        <v>1</v>
      </c>
      <c r="F229" s="53" t="s">
        <v>638</v>
      </c>
      <c r="G229" s="54" t="s">
        <v>639</v>
      </c>
      <c r="H229" s="54" t="s">
        <v>1273</v>
      </c>
      <c r="I229" s="86" t="s">
        <v>1274</v>
      </c>
      <c r="J229" s="55" t="s">
        <v>1275</v>
      </c>
      <c r="K229" s="55" t="s">
        <v>1276</v>
      </c>
      <c r="L229" s="55" t="s">
        <v>916</v>
      </c>
      <c r="M229" s="55" t="s">
        <v>836</v>
      </c>
      <c r="N229" s="55" t="s">
        <v>869</v>
      </c>
      <c r="O229" s="56">
        <v>105396601.34</v>
      </c>
      <c r="P229" s="56">
        <v>332336413.55000001</v>
      </c>
      <c r="Q229" s="56">
        <v>7399131.9900000002</v>
      </c>
      <c r="R229" s="56">
        <v>120680.22</v>
      </c>
      <c r="S229" s="57" t="s">
        <v>1384</v>
      </c>
      <c r="T229" s="56">
        <v>272152463.85000002</v>
      </c>
      <c r="U229" s="58" t="s">
        <v>882</v>
      </c>
      <c r="V229" s="59" t="s">
        <v>1825</v>
      </c>
      <c r="W229" s="60">
        <f t="shared" si="8"/>
        <v>1540</v>
      </c>
    </row>
    <row r="230" spans="1:28" s="48" customFormat="1" ht="20.25" customHeight="1" outlineLevel="2">
      <c r="A230" s="68"/>
      <c r="B230" s="98" t="s">
        <v>385</v>
      </c>
      <c r="C230" s="99"/>
      <c r="D230" s="99"/>
      <c r="E230" s="69">
        <f>SUBTOTAL(9,E231:E234)</f>
        <v>4</v>
      </c>
      <c r="F230" s="70"/>
      <c r="G230" s="70"/>
      <c r="H230" s="70"/>
      <c r="I230" s="88"/>
      <c r="J230" s="70"/>
      <c r="K230" s="70"/>
      <c r="L230" s="70"/>
      <c r="M230" s="70"/>
      <c r="N230" s="70"/>
      <c r="O230" s="72"/>
      <c r="P230" s="72"/>
      <c r="Q230" s="72"/>
      <c r="R230" s="72"/>
      <c r="S230" s="70"/>
      <c r="T230" s="72"/>
      <c r="U230" s="70"/>
      <c r="V230" s="73"/>
      <c r="W230" s="71"/>
      <c r="X230" s="9"/>
      <c r="Y230" s="9"/>
      <c r="Z230" s="41"/>
      <c r="AA230" s="41"/>
      <c r="AB230" s="41"/>
    </row>
    <row r="231" spans="1:28" s="9" customFormat="1" ht="168" customHeight="1">
      <c r="A231" s="49">
        <v>11</v>
      </c>
      <c r="B231" s="50" t="s">
        <v>1008</v>
      </c>
      <c r="C231" s="51" t="s">
        <v>132</v>
      </c>
      <c r="D231" s="51" t="s">
        <v>1020</v>
      </c>
      <c r="E231" s="52">
        <v>1</v>
      </c>
      <c r="F231" s="53">
        <v>700</v>
      </c>
      <c r="G231" s="54" t="s">
        <v>875</v>
      </c>
      <c r="H231" s="54" t="s">
        <v>346</v>
      </c>
      <c r="I231" s="86">
        <v>20041170001377</v>
      </c>
      <c r="J231" s="55" t="s">
        <v>1123</v>
      </c>
      <c r="K231" s="55" t="s">
        <v>840</v>
      </c>
      <c r="L231" s="55" t="s">
        <v>916</v>
      </c>
      <c r="M231" s="55" t="s">
        <v>838</v>
      </c>
      <c r="N231" s="55" t="s">
        <v>874</v>
      </c>
      <c r="O231" s="56">
        <v>48938118.719999999</v>
      </c>
      <c r="P231" s="56">
        <v>0</v>
      </c>
      <c r="Q231" s="56">
        <v>2087085.54</v>
      </c>
      <c r="R231" s="56">
        <v>4117157.59</v>
      </c>
      <c r="S231" s="57" t="s">
        <v>1385</v>
      </c>
      <c r="T231" s="56">
        <v>46908046.670000002</v>
      </c>
      <c r="U231" s="58" t="s">
        <v>882</v>
      </c>
      <c r="V231" s="59" t="s">
        <v>1826</v>
      </c>
      <c r="W231" s="60">
        <f>IF(OR(LEFT(I231)="7",LEFT(I231,1)="8"),VALUE(RIGHT(I231,3)),VALUE(RIGHT(I231,4)))</f>
        <v>1377</v>
      </c>
    </row>
    <row r="232" spans="1:28" s="9" customFormat="1" ht="139.5" customHeight="1">
      <c r="A232" s="49">
        <v>11</v>
      </c>
      <c r="B232" s="50" t="s">
        <v>1008</v>
      </c>
      <c r="C232" s="51" t="s">
        <v>132</v>
      </c>
      <c r="D232" s="51" t="s">
        <v>1020</v>
      </c>
      <c r="E232" s="52">
        <v>1</v>
      </c>
      <c r="F232" s="53" t="s">
        <v>751</v>
      </c>
      <c r="G232" s="54" t="s">
        <v>339</v>
      </c>
      <c r="H232" s="54" t="s">
        <v>841</v>
      </c>
      <c r="I232" s="86" t="s">
        <v>842</v>
      </c>
      <c r="J232" s="55" t="s">
        <v>843</v>
      </c>
      <c r="K232" s="55" t="s">
        <v>89</v>
      </c>
      <c r="L232" s="55" t="s">
        <v>916</v>
      </c>
      <c r="M232" s="55" t="s">
        <v>838</v>
      </c>
      <c r="N232" s="55" t="s">
        <v>313</v>
      </c>
      <c r="O232" s="56">
        <v>26070117.75</v>
      </c>
      <c r="P232" s="56">
        <v>0</v>
      </c>
      <c r="Q232" s="56">
        <v>494853.41</v>
      </c>
      <c r="R232" s="56">
        <v>26301108.57</v>
      </c>
      <c r="S232" s="57" t="s">
        <v>1386</v>
      </c>
      <c r="T232" s="56">
        <v>263862.59000000003</v>
      </c>
      <c r="U232" s="58" t="s">
        <v>882</v>
      </c>
      <c r="V232" s="59" t="s">
        <v>1575</v>
      </c>
      <c r="W232" s="60">
        <f>IF(OR(LEFT(I232)="7",LEFT(I232,1)="8"),VALUE(RIGHT(I232,3)),VALUE(RIGHT(I232,4)))</f>
        <v>1328</v>
      </c>
    </row>
    <row r="233" spans="1:28" s="9" customFormat="1" ht="139.5" customHeight="1">
      <c r="A233" s="49">
        <v>11</v>
      </c>
      <c r="B233" s="50" t="s">
        <v>1008</v>
      </c>
      <c r="C233" s="51" t="s">
        <v>132</v>
      </c>
      <c r="D233" s="51" t="s">
        <v>1020</v>
      </c>
      <c r="E233" s="52">
        <v>1</v>
      </c>
      <c r="F233" s="53" t="s">
        <v>751</v>
      </c>
      <c r="G233" s="54" t="s">
        <v>339</v>
      </c>
      <c r="H233" s="54" t="s">
        <v>90</v>
      </c>
      <c r="I233" s="86" t="s">
        <v>91</v>
      </c>
      <c r="J233" s="55" t="s">
        <v>685</v>
      </c>
      <c r="K233" s="55" t="s">
        <v>154</v>
      </c>
      <c r="L233" s="55" t="s">
        <v>916</v>
      </c>
      <c r="M233" s="55" t="s">
        <v>838</v>
      </c>
      <c r="N233" s="55" t="s">
        <v>313</v>
      </c>
      <c r="O233" s="56">
        <v>0</v>
      </c>
      <c r="P233" s="56">
        <v>0</v>
      </c>
      <c r="Q233" s="56">
        <v>0</v>
      </c>
      <c r="R233" s="56">
        <v>0</v>
      </c>
      <c r="S233" s="57" t="s">
        <v>1387</v>
      </c>
      <c r="T233" s="56">
        <v>0</v>
      </c>
      <c r="U233" s="58" t="s">
        <v>882</v>
      </c>
      <c r="V233" s="59" t="s">
        <v>1576</v>
      </c>
      <c r="W233" s="60">
        <f>IF(OR(LEFT(I233)="7",LEFT(I233,1)="8"),VALUE(RIGHT(I233,3)),VALUE(RIGHT(I233,4)))</f>
        <v>1072</v>
      </c>
    </row>
    <row r="234" spans="1:28" s="9" customFormat="1" ht="139.5" customHeight="1">
      <c r="A234" s="49">
        <v>11</v>
      </c>
      <c r="B234" s="50" t="s">
        <v>1008</v>
      </c>
      <c r="C234" s="51" t="s">
        <v>132</v>
      </c>
      <c r="D234" s="51" t="s">
        <v>1020</v>
      </c>
      <c r="E234" s="52">
        <v>1</v>
      </c>
      <c r="F234" s="53" t="s">
        <v>751</v>
      </c>
      <c r="G234" s="54" t="s">
        <v>339</v>
      </c>
      <c r="H234" s="54" t="s">
        <v>155</v>
      </c>
      <c r="I234" s="86" t="s">
        <v>156</v>
      </c>
      <c r="J234" s="55" t="s">
        <v>157</v>
      </c>
      <c r="K234" s="55" t="s">
        <v>969</v>
      </c>
      <c r="L234" s="55" t="s">
        <v>916</v>
      </c>
      <c r="M234" s="55" t="s">
        <v>838</v>
      </c>
      <c r="N234" s="55" t="s">
        <v>313</v>
      </c>
      <c r="O234" s="56">
        <v>0</v>
      </c>
      <c r="P234" s="56">
        <v>0</v>
      </c>
      <c r="Q234" s="56">
        <v>0</v>
      </c>
      <c r="R234" s="56">
        <v>0</v>
      </c>
      <c r="S234" s="57" t="s">
        <v>1388</v>
      </c>
      <c r="T234" s="56">
        <v>0</v>
      </c>
      <c r="U234" s="58" t="s">
        <v>882</v>
      </c>
      <c r="V234" s="59" t="s">
        <v>1577</v>
      </c>
      <c r="W234" s="60">
        <f>IF(OR(LEFT(I234)="7",LEFT(I234,1)="8"),VALUE(RIGHT(I234,3)),VALUE(RIGHT(I234,4)))</f>
        <v>339</v>
      </c>
    </row>
    <row r="235" spans="1:28" s="41" customFormat="1" ht="20.25" customHeight="1" outlineLevel="1">
      <c r="A235" s="74"/>
      <c r="B235" s="100" t="s">
        <v>384</v>
      </c>
      <c r="C235" s="101"/>
      <c r="D235" s="101"/>
      <c r="E235" s="75">
        <f>SUBTOTAL(9,E237:E239)</f>
        <v>3</v>
      </c>
      <c r="F235" s="76"/>
      <c r="G235" s="76"/>
      <c r="H235" s="76"/>
      <c r="I235" s="89"/>
      <c r="J235" s="76"/>
      <c r="K235" s="76"/>
      <c r="L235" s="76"/>
      <c r="M235" s="76"/>
      <c r="N235" s="76"/>
      <c r="O235" s="78"/>
      <c r="P235" s="78"/>
      <c r="Q235" s="78"/>
      <c r="R235" s="78"/>
      <c r="S235" s="76"/>
      <c r="T235" s="78"/>
      <c r="U235" s="76"/>
      <c r="V235" s="79"/>
      <c r="W235" s="77"/>
      <c r="X235" s="9"/>
      <c r="Y235" s="9"/>
      <c r="Z235" s="48"/>
      <c r="AA235" s="48"/>
      <c r="AB235" s="48"/>
    </row>
    <row r="236" spans="1:28" s="48" customFormat="1" ht="20.25" customHeight="1" outlineLevel="2">
      <c r="A236" s="42"/>
      <c r="B236" s="96" t="s">
        <v>382</v>
      </c>
      <c r="C236" s="97"/>
      <c r="D236" s="97"/>
      <c r="E236" s="43">
        <f>SUBTOTAL(9,E237:E239)</f>
        <v>3</v>
      </c>
      <c r="F236" s="44"/>
      <c r="G236" s="44"/>
      <c r="H236" s="44"/>
      <c r="I236" s="85"/>
      <c r="J236" s="44"/>
      <c r="K236" s="44"/>
      <c r="L236" s="44"/>
      <c r="M236" s="44"/>
      <c r="N236" s="44"/>
      <c r="O236" s="46"/>
      <c r="P236" s="46"/>
      <c r="Q236" s="46"/>
      <c r="R236" s="46"/>
      <c r="S236" s="44"/>
      <c r="T236" s="46"/>
      <c r="U236" s="44"/>
      <c r="V236" s="47"/>
      <c r="W236" s="45"/>
      <c r="X236" s="41"/>
      <c r="Y236" s="9"/>
      <c r="Z236" s="9"/>
      <c r="AA236" s="9"/>
      <c r="AB236" s="9"/>
    </row>
    <row r="237" spans="1:28" s="9" customFormat="1" ht="171.75" customHeight="1">
      <c r="A237" s="49">
        <v>11</v>
      </c>
      <c r="B237" s="50" t="s">
        <v>1008</v>
      </c>
      <c r="C237" s="51" t="s">
        <v>88</v>
      </c>
      <c r="D237" s="51" t="s">
        <v>262</v>
      </c>
      <c r="E237" s="52">
        <v>1</v>
      </c>
      <c r="F237" s="53">
        <v>711</v>
      </c>
      <c r="G237" s="54" t="s">
        <v>1030</v>
      </c>
      <c r="H237" s="54" t="s">
        <v>875</v>
      </c>
      <c r="I237" s="86">
        <v>20101171101533</v>
      </c>
      <c r="J237" s="55" t="s">
        <v>1245</v>
      </c>
      <c r="K237" s="55" t="s">
        <v>1246</v>
      </c>
      <c r="L237" s="55" t="s">
        <v>916</v>
      </c>
      <c r="M237" s="55" t="s">
        <v>838</v>
      </c>
      <c r="N237" s="55" t="s">
        <v>1019</v>
      </c>
      <c r="O237" s="56">
        <v>235438036.25</v>
      </c>
      <c r="P237" s="56">
        <v>0</v>
      </c>
      <c r="Q237" s="56">
        <v>7258378.8600000003</v>
      </c>
      <c r="R237" s="56">
        <v>197354289.27000001</v>
      </c>
      <c r="S237" s="57" t="s">
        <v>1827</v>
      </c>
      <c r="T237" s="56">
        <v>45342125.840000004</v>
      </c>
      <c r="U237" s="58" t="s">
        <v>882</v>
      </c>
      <c r="V237" s="59" t="s">
        <v>1578</v>
      </c>
      <c r="W237" s="60">
        <f>IF(OR(LEFT(I237)="7",LEFT(I237,1)="8"),VALUE(RIGHT(I237,3)),VALUE(RIGHT(I237,4)))</f>
        <v>1533</v>
      </c>
    </row>
    <row r="238" spans="1:28" s="9" customFormat="1" ht="179.25" customHeight="1">
      <c r="A238" s="49">
        <v>11</v>
      </c>
      <c r="B238" s="50" t="s">
        <v>1008</v>
      </c>
      <c r="C238" s="51" t="s">
        <v>88</v>
      </c>
      <c r="D238" s="51" t="s">
        <v>262</v>
      </c>
      <c r="E238" s="52">
        <v>1</v>
      </c>
      <c r="F238" s="53" t="s">
        <v>854</v>
      </c>
      <c r="G238" s="54" t="s">
        <v>656</v>
      </c>
      <c r="H238" s="54" t="s">
        <v>656</v>
      </c>
      <c r="I238" s="86" t="s">
        <v>158</v>
      </c>
      <c r="J238" s="55" t="s">
        <v>159</v>
      </c>
      <c r="K238" s="55" t="s">
        <v>970</v>
      </c>
      <c r="L238" s="55" t="s">
        <v>311</v>
      </c>
      <c r="M238" s="55" t="s">
        <v>312</v>
      </c>
      <c r="N238" s="55" t="s">
        <v>313</v>
      </c>
      <c r="O238" s="56">
        <v>303826</v>
      </c>
      <c r="P238" s="56">
        <v>37655245</v>
      </c>
      <c r="Q238" s="56">
        <v>36456</v>
      </c>
      <c r="R238" s="56">
        <v>35803097</v>
      </c>
      <c r="S238" s="57" t="s">
        <v>1828</v>
      </c>
      <c r="T238" s="56">
        <v>2192430</v>
      </c>
      <c r="U238" s="58" t="s">
        <v>314</v>
      </c>
      <c r="V238" s="59" t="s">
        <v>1829</v>
      </c>
      <c r="W238" s="60">
        <f>IF(OR(LEFT(I238)="7",LEFT(I238,1)="8"),VALUE(RIGHT(I238,3)),VALUE(RIGHT(I238,4)))</f>
        <v>76</v>
      </c>
    </row>
    <row r="239" spans="1:28" s="9" customFormat="1" ht="183" customHeight="1">
      <c r="A239" s="49">
        <v>11</v>
      </c>
      <c r="B239" s="50" t="s">
        <v>1008</v>
      </c>
      <c r="C239" s="51" t="s">
        <v>88</v>
      </c>
      <c r="D239" s="51" t="s">
        <v>262</v>
      </c>
      <c r="E239" s="52">
        <v>1</v>
      </c>
      <c r="F239" s="53" t="s">
        <v>854</v>
      </c>
      <c r="G239" s="54" t="s">
        <v>656</v>
      </c>
      <c r="H239" s="54" t="s">
        <v>656</v>
      </c>
      <c r="I239" s="86" t="s">
        <v>164</v>
      </c>
      <c r="J239" s="55" t="s">
        <v>165</v>
      </c>
      <c r="K239" s="55" t="s">
        <v>971</v>
      </c>
      <c r="L239" s="55" t="s">
        <v>916</v>
      </c>
      <c r="M239" s="55" t="s">
        <v>838</v>
      </c>
      <c r="N239" s="55" t="s">
        <v>313</v>
      </c>
      <c r="O239" s="56">
        <v>546788795.98000002</v>
      </c>
      <c r="P239" s="56">
        <v>626236249.37</v>
      </c>
      <c r="Q239" s="56">
        <v>18184989.969999999</v>
      </c>
      <c r="R239" s="56">
        <v>583552031.38999999</v>
      </c>
      <c r="S239" s="57" t="s">
        <v>1830</v>
      </c>
      <c r="T239" s="56">
        <v>821663682.37</v>
      </c>
      <c r="U239" s="58" t="s">
        <v>882</v>
      </c>
      <c r="V239" s="59" t="s">
        <v>1831</v>
      </c>
      <c r="W239" s="60">
        <f>IF(OR(LEFT(I239)="7",LEFT(I239,1)="8"),VALUE(RIGHT(I239,3)),VALUE(RIGHT(I239,4)))</f>
        <v>92</v>
      </c>
    </row>
    <row r="240" spans="1:28" s="48" customFormat="1" ht="20.25" customHeight="1" outlineLevel="2">
      <c r="A240" s="68"/>
      <c r="B240" s="98" t="s">
        <v>385</v>
      </c>
      <c r="C240" s="99"/>
      <c r="D240" s="99"/>
      <c r="E240" s="69">
        <f>SUBTOTAL(9,E241)</f>
        <v>1</v>
      </c>
      <c r="F240" s="70"/>
      <c r="G240" s="70"/>
      <c r="H240" s="70"/>
      <c r="I240" s="88"/>
      <c r="J240" s="70"/>
      <c r="K240" s="70"/>
      <c r="L240" s="70"/>
      <c r="M240" s="70"/>
      <c r="N240" s="70"/>
      <c r="O240" s="72"/>
      <c r="P240" s="72"/>
      <c r="Q240" s="72"/>
      <c r="R240" s="72"/>
      <c r="S240" s="70"/>
      <c r="T240" s="72"/>
      <c r="U240" s="70"/>
      <c r="V240" s="73"/>
      <c r="W240" s="71"/>
      <c r="X240" s="9"/>
      <c r="Y240" s="9"/>
      <c r="Z240" s="9"/>
      <c r="AA240" s="9"/>
      <c r="AB240" s="9"/>
    </row>
    <row r="241" spans="1:28" s="9" customFormat="1" ht="171.75" customHeight="1">
      <c r="A241" s="49">
        <v>11</v>
      </c>
      <c r="B241" s="50" t="s">
        <v>1008</v>
      </c>
      <c r="C241" s="51" t="s">
        <v>88</v>
      </c>
      <c r="D241" s="51" t="s">
        <v>1020</v>
      </c>
      <c r="E241" s="52">
        <v>1</v>
      </c>
      <c r="F241" s="53" t="s">
        <v>854</v>
      </c>
      <c r="G241" s="54" t="s">
        <v>656</v>
      </c>
      <c r="H241" s="54" t="s">
        <v>166</v>
      </c>
      <c r="I241" s="86">
        <v>700011200227</v>
      </c>
      <c r="J241" s="55" t="s">
        <v>167</v>
      </c>
      <c r="K241" s="55" t="s">
        <v>168</v>
      </c>
      <c r="L241" s="55" t="s">
        <v>916</v>
      </c>
      <c r="M241" s="55" t="s">
        <v>552</v>
      </c>
      <c r="N241" s="55" t="s">
        <v>313</v>
      </c>
      <c r="O241" s="56">
        <v>0</v>
      </c>
      <c r="P241" s="56">
        <v>0</v>
      </c>
      <c r="Q241" s="56">
        <v>0</v>
      </c>
      <c r="R241" s="56">
        <v>0</v>
      </c>
      <c r="S241" s="57" t="s">
        <v>1389</v>
      </c>
      <c r="T241" s="56">
        <v>0</v>
      </c>
      <c r="U241" s="58" t="s">
        <v>882</v>
      </c>
      <c r="V241" s="59" t="s">
        <v>1579</v>
      </c>
      <c r="W241" s="60">
        <f>IF(OR(LEFT(I241)="7",LEFT(I241,1)="8"),VALUE(RIGHT(I241,3)),VALUE(RIGHT(I241,4)))</f>
        <v>227</v>
      </c>
    </row>
    <row r="242" spans="1:28" s="41" customFormat="1" ht="20.25" customHeight="1" outlineLevel="1">
      <c r="A242" s="74"/>
      <c r="B242" s="100" t="s">
        <v>386</v>
      </c>
      <c r="C242" s="101"/>
      <c r="D242" s="101"/>
      <c r="E242" s="75">
        <f>SUBTOTAL(9,E243:E245)</f>
        <v>2</v>
      </c>
      <c r="F242" s="76"/>
      <c r="G242" s="76"/>
      <c r="H242" s="76"/>
      <c r="I242" s="89"/>
      <c r="J242" s="76"/>
      <c r="K242" s="76"/>
      <c r="L242" s="76"/>
      <c r="M242" s="76"/>
      <c r="N242" s="76"/>
      <c r="O242" s="78"/>
      <c r="P242" s="78"/>
      <c r="Q242" s="78"/>
      <c r="R242" s="78"/>
      <c r="S242" s="76"/>
      <c r="T242" s="78"/>
      <c r="U242" s="76"/>
      <c r="V242" s="79"/>
      <c r="W242" s="77"/>
      <c r="X242" s="9"/>
      <c r="Y242" s="9"/>
      <c r="Z242" s="34"/>
      <c r="AA242" s="34"/>
      <c r="AB242" s="34"/>
    </row>
    <row r="243" spans="1:28" s="48" customFormat="1" ht="20.25" customHeight="1" outlineLevel="2">
      <c r="A243" s="42"/>
      <c r="B243" s="96" t="s">
        <v>382</v>
      </c>
      <c r="C243" s="97"/>
      <c r="D243" s="97"/>
      <c r="E243" s="43">
        <f>SUBTOTAL(9,E244:E245)</f>
        <v>2</v>
      </c>
      <c r="F243" s="44"/>
      <c r="G243" s="44"/>
      <c r="H243" s="44"/>
      <c r="I243" s="85"/>
      <c r="J243" s="44"/>
      <c r="K243" s="44"/>
      <c r="L243" s="44"/>
      <c r="M243" s="44"/>
      <c r="N243" s="44"/>
      <c r="O243" s="46"/>
      <c r="P243" s="46"/>
      <c r="Q243" s="46"/>
      <c r="R243" s="46"/>
      <c r="S243" s="44"/>
      <c r="T243" s="46"/>
      <c r="U243" s="44"/>
      <c r="V243" s="47"/>
      <c r="W243" s="45"/>
      <c r="X243" s="41"/>
      <c r="Y243" s="9"/>
      <c r="Z243" s="41"/>
      <c r="AA243" s="41"/>
      <c r="AB243" s="41"/>
    </row>
    <row r="244" spans="1:28" s="9" customFormat="1" ht="139.5" customHeight="1">
      <c r="A244" s="49">
        <v>11</v>
      </c>
      <c r="B244" s="50" t="s">
        <v>1008</v>
      </c>
      <c r="C244" s="51" t="s">
        <v>213</v>
      </c>
      <c r="D244" s="51" t="s">
        <v>262</v>
      </c>
      <c r="E244" s="52">
        <v>1</v>
      </c>
      <c r="F244" s="53">
        <v>315</v>
      </c>
      <c r="G244" s="54" t="s">
        <v>1074</v>
      </c>
      <c r="H244" s="54" t="s">
        <v>1074</v>
      </c>
      <c r="I244" s="86">
        <v>20001111301060</v>
      </c>
      <c r="J244" s="55" t="s">
        <v>1075</v>
      </c>
      <c r="K244" s="55" t="s">
        <v>1076</v>
      </c>
      <c r="L244" s="55" t="s">
        <v>704</v>
      </c>
      <c r="M244" s="55" t="s">
        <v>1073</v>
      </c>
      <c r="N244" s="55" t="s">
        <v>313</v>
      </c>
      <c r="O244" s="56">
        <v>0</v>
      </c>
      <c r="P244" s="56">
        <v>0</v>
      </c>
      <c r="Q244" s="56">
        <v>0</v>
      </c>
      <c r="R244" s="56">
        <v>0</v>
      </c>
      <c r="S244" s="57" t="s">
        <v>1390</v>
      </c>
      <c r="T244" s="56">
        <v>0</v>
      </c>
      <c r="U244" s="58" t="s">
        <v>314</v>
      </c>
      <c r="V244" s="59" t="s">
        <v>1580</v>
      </c>
      <c r="W244" s="60">
        <f>IF(OR(LEFT(I244)="7",LEFT(I244,1)="8"),VALUE(RIGHT(I244,3)),VALUE(RIGHT(I244,4)))</f>
        <v>1060</v>
      </c>
    </row>
    <row r="245" spans="1:28" s="9" customFormat="1" ht="139.5" customHeight="1">
      <c r="A245" s="49">
        <v>11</v>
      </c>
      <c r="B245" s="50" t="s">
        <v>1008</v>
      </c>
      <c r="C245" s="51" t="s">
        <v>213</v>
      </c>
      <c r="D245" s="51" t="s">
        <v>262</v>
      </c>
      <c r="E245" s="52">
        <v>1</v>
      </c>
      <c r="F245" s="53">
        <v>315</v>
      </c>
      <c r="G245" s="54" t="s">
        <v>1074</v>
      </c>
      <c r="H245" s="54" t="s">
        <v>1074</v>
      </c>
      <c r="I245" s="86">
        <v>20021111201289</v>
      </c>
      <c r="J245" s="55" t="s">
        <v>1077</v>
      </c>
      <c r="K245" s="55" t="s">
        <v>1078</v>
      </c>
      <c r="L245" s="55" t="s">
        <v>704</v>
      </c>
      <c r="M245" s="55" t="s">
        <v>1073</v>
      </c>
      <c r="N245" s="55" t="s">
        <v>869</v>
      </c>
      <c r="O245" s="56">
        <v>0</v>
      </c>
      <c r="P245" s="56">
        <v>0</v>
      </c>
      <c r="Q245" s="56">
        <v>0</v>
      </c>
      <c r="R245" s="56">
        <v>0</v>
      </c>
      <c r="S245" s="57" t="s">
        <v>1391</v>
      </c>
      <c r="T245" s="56">
        <v>0</v>
      </c>
      <c r="U245" s="58" t="s">
        <v>314</v>
      </c>
      <c r="V245" s="59" t="s">
        <v>1581</v>
      </c>
      <c r="W245" s="60">
        <f>IF(OR(LEFT(I245)="7",LEFT(I245,1)="8"),VALUE(RIGHT(I245,3)),VALUE(RIGHT(I245,4)))</f>
        <v>1289</v>
      </c>
    </row>
    <row r="246" spans="1:28" s="34" customFormat="1" ht="20.25" customHeight="1" outlineLevel="3">
      <c r="A246" s="61"/>
      <c r="B246" s="94" t="s">
        <v>1079</v>
      </c>
      <c r="C246" s="95"/>
      <c r="D246" s="95"/>
      <c r="E246" s="62">
        <f>SUBTOTAL(9,E247:E253)</f>
        <v>5</v>
      </c>
      <c r="F246" s="63"/>
      <c r="G246" s="63"/>
      <c r="H246" s="63"/>
      <c r="I246" s="87"/>
      <c r="J246" s="63"/>
      <c r="K246" s="63"/>
      <c r="L246" s="63"/>
      <c r="M246" s="63"/>
      <c r="N246" s="63"/>
      <c r="O246" s="64"/>
      <c r="P246" s="65"/>
      <c r="Q246" s="65"/>
      <c r="R246" s="65"/>
      <c r="S246" s="63"/>
      <c r="T246" s="65"/>
      <c r="U246" s="63"/>
      <c r="V246" s="66"/>
      <c r="W246" s="67"/>
      <c r="X246" s="9"/>
      <c r="Y246" s="9"/>
      <c r="Z246" s="9"/>
      <c r="AA246" s="9"/>
      <c r="AB246" s="9"/>
    </row>
    <row r="247" spans="1:28" s="41" customFormat="1" ht="20.25" customHeight="1" outlineLevel="1">
      <c r="A247" s="35"/>
      <c r="B247" s="92" t="s">
        <v>888</v>
      </c>
      <c r="C247" s="93" t="s">
        <v>886</v>
      </c>
      <c r="D247" s="93"/>
      <c r="E247" s="36">
        <f>SUBTOTAL(9,E248:E253)</f>
        <v>5</v>
      </c>
      <c r="F247" s="37"/>
      <c r="G247" s="37"/>
      <c r="H247" s="37"/>
      <c r="I247" s="84"/>
      <c r="J247" s="37"/>
      <c r="K247" s="37"/>
      <c r="L247" s="37"/>
      <c r="M247" s="37"/>
      <c r="N247" s="37"/>
      <c r="O247" s="39"/>
      <c r="P247" s="39"/>
      <c r="Q247" s="39"/>
      <c r="R247" s="39"/>
      <c r="S247" s="37"/>
      <c r="T247" s="39"/>
      <c r="U247" s="37"/>
      <c r="V247" s="40"/>
      <c r="W247" s="38"/>
      <c r="X247" s="34"/>
      <c r="Y247" s="9"/>
      <c r="Z247" s="9"/>
      <c r="AA247" s="9"/>
      <c r="AB247" s="9"/>
    </row>
    <row r="248" spans="1:28" s="48" customFormat="1" ht="20.25" customHeight="1" outlineLevel="2">
      <c r="A248" s="42"/>
      <c r="B248" s="96" t="s">
        <v>382</v>
      </c>
      <c r="C248" s="97"/>
      <c r="D248" s="97"/>
      <c r="E248" s="43">
        <f>SUBTOTAL(9,E249:E253)</f>
        <v>5</v>
      </c>
      <c r="F248" s="44"/>
      <c r="G248" s="44"/>
      <c r="H248" s="44"/>
      <c r="I248" s="85"/>
      <c r="J248" s="44"/>
      <c r="K248" s="44"/>
      <c r="L248" s="44"/>
      <c r="M248" s="44"/>
      <c r="N248" s="44"/>
      <c r="O248" s="46"/>
      <c r="P248" s="46"/>
      <c r="Q248" s="46"/>
      <c r="R248" s="46"/>
      <c r="S248" s="44"/>
      <c r="T248" s="46"/>
      <c r="U248" s="44"/>
      <c r="V248" s="47"/>
      <c r="W248" s="45"/>
      <c r="X248" s="41"/>
      <c r="Y248" s="9"/>
      <c r="Z248" s="9"/>
      <c r="AA248" s="9"/>
      <c r="AB248" s="9"/>
    </row>
    <row r="249" spans="1:28" s="9" customFormat="1" ht="139.5" customHeight="1">
      <c r="A249" s="49">
        <v>12</v>
      </c>
      <c r="B249" s="50" t="s">
        <v>1079</v>
      </c>
      <c r="C249" s="51" t="s">
        <v>132</v>
      </c>
      <c r="D249" s="51" t="s">
        <v>262</v>
      </c>
      <c r="E249" s="52">
        <v>1</v>
      </c>
      <c r="F249" s="53" t="s">
        <v>367</v>
      </c>
      <c r="G249" s="54" t="s">
        <v>368</v>
      </c>
      <c r="H249" s="54" t="s">
        <v>368</v>
      </c>
      <c r="I249" s="86" t="s">
        <v>617</v>
      </c>
      <c r="J249" s="55" t="s">
        <v>618</v>
      </c>
      <c r="K249" s="55" t="s">
        <v>619</v>
      </c>
      <c r="L249" s="55" t="s">
        <v>916</v>
      </c>
      <c r="M249" s="55" t="s">
        <v>838</v>
      </c>
      <c r="N249" s="55" t="s">
        <v>869</v>
      </c>
      <c r="O249" s="56">
        <v>52.76</v>
      </c>
      <c r="P249" s="56">
        <v>0</v>
      </c>
      <c r="Q249" s="56">
        <v>0</v>
      </c>
      <c r="R249" s="56">
        <v>0</v>
      </c>
      <c r="S249" s="57" t="s">
        <v>1393</v>
      </c>
      <c r="T249" s="56">
        <v>52.76</v>
      </c>
      <c r="U249" s="58" t="s">
        <v>314</v>
      </c>
      <c r="V249" s="59" t="s">
        <v>1583</v>
      </c>
      <c r="W249" s="60">
        <f>IF(OR(LEFT(I249)="7",LEFT(I249,1)="8"),VALUE(RIGHT(I249,3)),VALUE(RIGHT(I249,4)))</f>
        <v>1507</v>
      </c>
    </row>
    <row r="250" spans="1:28" s="9" customFormat="1" ht="139.5" customHeight="1">
      <c r="A250" s="49">
        <v>12</v>
      </c>
      <c r="B250" s="50" t="s">
        <v>1079</v>
      </c>
      <c r="C250" s="51" t="s">
        <v>132</v>
      </c>
      <c r="D250" s="51" t="s">
        <v>262</v>
      </c>
      <c r="E250" s="52">
        <v>1</v>
      </c>
      <c r="F250" s="53" t="s">
        <v>367</v>
      </c>
      <c r="G250" s="54" t="s">
        <v>368</v>
      </c>
      <c r="H250" s="54" t="s">
        <v>368</v>
      </c>
      <c r="I250" s="86" t="s">
        <v>369</v>
      </c>
      <c r="J250" s="55" t="s">
        <v>112</v>
      </c>
      <c r="K250" s="55" t="s">
        <v>510</v>
      </c>
      <c r="L250" s="55" t="s">
        <v>704</v>
      </c>
      <c r="M250" s="55" t="s">
        <v>881</v>
      </c>
      <c r="N250" s="55" t="s">
        <v>869</v>
      </c>
      <c r="O250" s="56">
        <v>0</v>
      </c>
      <c r="P250" s="56">
        <v>0</v>
      </c>
      <c r="Q250" s="56">
        <v>0</v>
      </c>
      <c r="R250" s="56">
        <v>0</v>
      </c>
      <c r="S250" s="57" t="s">
        <v>1392</v>
      </c>
      <c r="T250" s="56">
        <v>0</v>
      </c>
      <c r="U250" s="58" t="s">
        <v>314</v>
      </c>
      <c r="V250" s="59" t="s">
        <v>1582</v>
      </c>
      <c r="W250" s="60">
        <f>IF(OR(LEFT(I250)="7",LEFT(I250,1)="8"),VALUE(RIGHT(I250,3)),VALUE(RIGHT(I250,4)))</f>
        <v>1442</v>
      </c>
    </row>
    <row r="251" spans="1:28" s="9" customFormat="1" ht="139.5" customHeight="1">
      <c r="A251" s="49">
        <v>12</v>
      </c>
      <c r="B251" s="50" t="s">
        <v>1079</v>
      </c>
      <c r="C251" s="51" t="s">
        <v>132</v>
      </c>
      <c r="D251" s="51" t="s">
        <v>262</v>
      </c>
      <c r="E251" s="52">
        <v>1</v>
      </c>
      <c r="F251" s="53" t="s">
        <v>402</v>
      </c>
      <c r="G251" s="54" t="s">
        <v>403</v>
      </c>
      <c r="H251" s="54" t="s">
        <v>403</v>
      </c>
      <c r="I251" s="86" t="s">
        <v>404</v>
      </c>
      <c r="J251" s="55" t="s">
        <v>405</v>
      </c>
      <c r="K251" s="55" t="s">
        <v>529</v>
      </c>
      <c r="L251" s="55" t="s">
        <v>311</v>
      </c>
      <c r="M251" s="55" t="s">
        <v>312</v>
      </c>
      <c r="N251" s="55" t="s">
        <v>313</v>
      </c>
      <c r="O251" s="56">
        <v>14937565.26</v>
      </c>
      <c r="P251" s="56">
        <v>6442479</v>
      </c>
      <c r="Q251" s="56">
        <v>640046.51</v>
      </c>
      <c r="R251" s="56">
        <v>170268.3</v>
      </c>
      <c r="S251" s="57" t="s">
        <v>1832</v>
      </c>
      <c r="T251" s="56">
        <v>21849822.469999999</v>
      </c>
      <c r="U251" s="58" t="s">
        <v>314</v>
      </c>
      <c r="V251" s="59" t="s">
        <v>1584</v>
      </c>
      <c r="W251" s="60">
        <f>IF(OR(LEFT(I251)="7",LEFT(I251,1)="8"),VALUE(RIGHT(I251,3)),VALUE(RIGHT(I251,4)))</f>
        <v>345</v>
      </c>
    </row>
    <row r="252" spans="1:28" s="9" customFormat="1" ht="139.5" customHeight="1">
      <c r="A252" s="49">
        <v>12</v>
      </c>
      <c r="B252" s="50" t="s">
        <v>1079</v>
      </c>
      <c r="C252" s="51" t="s">
        <v>132</v>
      </c>
      <c r="D252" s="51" t="s">
        <v>262</v>
      </c>
      <c r="E252" s="52">
        <v>1</v>
      </c>
      <c r="F252" s="53" t="s">
        <v>406</v>
      </c>
      <c r="G252" s="54" t="s">
        <v>407</v>
      </c>
      <c r="H252" s="54" t="s">
        <v>399</v>
      </c>
      <c r="I252" s="86" t="s">
        <v>408</v>
      </c>
      <c r="J252" s="55" t="s">
        <v>409</v>
      </c>
      <c r="K252" s="55" t="s">
        <v>410</v>
      </c>
      <c r="L252" s="55" t="s">
        <v>916</v>
      </c>
      <c r="M252" s="55" t="s">
        <v>1032</v>
      </c>
      <c r="N252" s="55" t="s">
        <v>874</v>
      </c>
      <c r="O252" s="56">
        <v>27463.279999999999</v>
      </c>
      <c r="P252" s="56">
        <v>0</v>
      </c>
      <c r="Q252" s="56">
        <v>899.41</v>
      </c>
      <c r="R252" s="56">
        <v>0</v>
      </c>
      <c r="S252" s="57" t="s">
        <v>1394</v>
      </c>
      <c r="T252" s="56">
        <v>28362.69</v>
      </c>
      <c r="U252" s="58" t="s">
        <v>314</v>
      </c>
      <c r="V252" s="59" t="s">
        <v>1585</v>
      </c>
      <c r="W252" s="60">
        <f>IF(OR(LEFT(I252)="7",LEFT(I252,1)="8"),VALUE(RIGHT(I252,3)),VALUE(RIGHT(I252,4)))</f>
        <v>69</v>
      </c>
    </row>
    <row r="253" spans="1:28" s="9" customFormat="1" ht="139.5" customHeight="1">
      <c r="A253" s="49">
        <v>12</v>
      </c>
      <c r="B253" s="50" t="s">
        <v>1079</v>
      </c>
      <c r="C253" s="51" t="s">
        <v>132</v>
      </c>
      <c r="D253" s="51" t="s">
        <v>262</v>
      </c>
      <c r="E253" s="52">
        <v>1</v>
      </c>
      <c r="F253" s="53" t="s">
        <v>411</v>
      </c>
      <c r="G253" s="54" t="s">
        <v>412</v>
      </c>
      <c r="H253" s="54" t="s">
        <v>686</v>
      </c>
      <c r="I253" s="86">
        <v>20041251001386</v>
      </c>
      <c r="J253" s="55" t="s">
        <v>724</v>
      </c>
      <c r="K253" s="55" t="s">
        <v>530</v>
      </c>
      <c r="L253" s="55" t="s">
        <v>311</v>
      </c>
      <c r="M253" s="55" t="s">
        <v>881</v>
      </c>
      <c r="N253" s="55" t="s">
        <v>313</v>
      </c>
      <c r="O253" s="56">
        <v>24953156851.169998</v>
      </c>
      <c r="P253" s="56">
        <v>12672445695.559999</v>
      </c>
      <c r="Q253" s="56">
        <v>1234006675.4200001</v>
      </c>
      <c r="R253" s="56">
        <v>7167173682.3000002</v>
      </c>
      <c r="S253" s="57" t="s">
        <v>1833</v>
      </c>
      <c r="T253" s="56">
        <v>31692435539.849998</v>
      </c>
      <c r="U253" s="58" t="s">
        <v>314</v>
      </c>
      <c r="V253" s="59" t="s">
        <v>1586</v>
      </c>
      <c r="W253" s="60">
        <f>IF(OR(LEFT(I253)="7",LEFT(I253,1)="8"),VALUE(RIGHT(I253,3)),VALUE(RIGHT(I253,4)))</f>
        <v>1386</v>
      </c>
    </row>
    <row r="254" spans="1:28" s="34" customFormat="1" ht="20.25" customHeight="1" outlineLevel="3">
      <c r="A254" s="61"/>
      <c r="B254" s="94" t="s">
        <v>413</v>
      </c>
      <c r="C254" s="95"/>
      <c r="D254" s="95"/>
      <c r="E254" s="62">
        <f>SUBTOTAL(9,E255:E258)</f>
        <v>2</v>
      </c>
      <c r="F254" s="63"/>
      <c r="G254" s="63"/>
      <c r="H254" s="63"/>
      <c r="I254" s="87"/>
      <c r="J254" s="63"/>
      <c r="K254" s="63"/>
      <c r="L254" s="63"/>
      <c r="M254" s="63"/>
      <c r="N254" s="63"/>
      <c r="O254" s="64"/>
      <c r="P254" s="65"/>
      <c r="Q254" s="65"/>
      <c r="R254" s="65"/>
      <c r="S254" s="63"/>
      <c r="T254" s="65"/>
      <c r="U254" s="63"/>
      <c r="V254" s="66"/>
      <c r="W254" s="67"/>
      <c r="X254" s="9"/>
      <c r="Y254" s="9"/>
    </row>
    <row r="255" spans="1:28" s="41" customFormat="1" ht="20.25" customHeight="1" outlineLevel="1">
      <c r="A255" s="35"/>
      <c r="B255" s="92" t="s">
        <v>888</v>
      </c>
      <c r="C255" s="93" t="s">
        <v>886</v>
      </c>
      <c r="D255" s="93"/>
      <c r="E255" s="36">
        <f>SUBTOTAL(9,E256:E258)</f>
        <v>2</v>
      </c>
      <c r="F255" s="37"/>
      <c r="G255" s="37"/>
      <c r="H255" s="37"/>
      <c r="I255" s="84"/>
      <c r="J255" s="37"/>
      <c r="K255" s="37"/>
      <c r="L255" s="37"/>
      <c r="M255" s="37"/>
      <c r="N255" s="37"/>
      <c r="O255" s="39"/>
      <c r="P255" s="39"/>
      <c r="Q255" s="39"/>
      <c r="R255" s="39"/>
      <c r="S255" s="37"/>
      <c r="T255" s="39"/>
      <c r="U255" s="37"/>
      <c r="V255" s="40"/>
      <c r="W255" s="38"/>
      <c r="X255" s="34"/>
      <c r="Y255" s="9"/>
    </row>
    <row r="256" spans="1:28" s="48" customFormat="1" ht="20.25" customHeight="1" outlineLevel="2">
      <c r="A256" s="42"/>
      <c r="B256" s="96" t="s">
        <v>382</v>
      </c>
      <c r="C256" s="97"/>
      <c r="D256" s="97"/>
      <c r="E256" s="43">
        <f>SUBTOTAL(9,E257:E258)</f>
        <v>2</v>
      </c>
      <c r="F256" s="44"/>
      <c r="G256" s="44"/>
      <c r="H256" s="44"/>
      <c r="I256" s="85"/>
      <c r="J256" s="44"/>
      <c r="K256" s="44"/>
      <c r="L256" s="44"/>
      <c r="M256" s="44"/>
      <c r="N256" s="44"/>
      <c r="O256" s="46"/>
      <c r="P256" s="46"/>
      <c r="Q256" s="46"/>
      <c r="R256" s="46"/>
      <c r="S256" s="44"/>
      <c r="T256" s="46"/>
      <c r="U256" s="44"/>
      <c r="V256" s="47"/>
      <c r="W256" s="45"/>
      <c r="X256" s="41"/>
      <c r="Y256" s="9"/>
    </row>
    <row r="257" spans="1:28" s="9" customFormat="1" ht="139.5" customHeight="1">
      <c r="A257" s="49">
        <v>14</v>
      </c>
      <c r="B257" s="50" t="s">
        <v>413</v>
      </c>
      <c r="C257" s="51" t="s">
        <v>132</v>
      </c>
      <c r="D257" s="51" t="s">
        <v>262</v>
      </c>
      <c r="E257" s="52">
        <v>1</v>
      </c>
      <c r="F257" s="53" t="s">
        <v>400</v>
      </c>
      <c r="G257" s="54" t="s">
        <v>401</v>
      </c>
      <c r="H257" s="54" t="s">
        <v>401</v>
      </c>
      <c r="I257" s="86" t="s">
        <v>416</v>
      </c>
      <c r="J257" s="55" t="s">
        <v>417</v>
      </c>
      <c r="K257" s="55" t="s">
        <v>532</v>
      </c>
      <c r="L257" s="55" t="s">
        <v>916</v>
      </c>
      <c r="M257" s="55" t="s">
        <v>523</v>
      </c>
      <c r="N257" s="55" t="s">
        <v>465</v>
      </c>
      <c r="O257" s="56">
        <v>68747501.799999997</v>
      </c>
      <c r="P257" s="56">
        <v>51277877.909999996</v>
      </c>
      <c r="Q257" s="56">
        <v>3744168.51</v>
      </c>
      <c r="R257" s="56">
        <v>642316.73</v>
      </c>
      <c r="S257" s="57" t="s">
        <v>1396</v>
      </c>
      <c r="T257" s="56">
        <v>123127231.48999999</v>
      </c>
      <c r="U257" s="58" t="s">
        <v>882</v>
      </c>
      <c r="V257" s="59" t="s">
        <v>1588</v>
      </c>
      <c r="W257" s="60">
        <f>IF(OR(LEFT(I257)="7",LEFT(I257,1)="8"),VALUE(RIGHT(I257,3)),VALUE(RIGHT(I257,4)))</f>
        <v>99</v>
      </c>
    </row>
    <row r="258" spans="1:28" s="9" customFormat="1" ht="139.5" customHeight="1">
      <c r="A258" s="49">
        <v>14</v>
      </c>
      <c r="B258" s="50" t="s">
        <v>413</v>
      </c>
      <c r="C258" s="51" t="s">
        <v>132</v>
      </c>
      <c r="D258" s="51" t="s">
        <v>262</v>
      </c>
      <c r="E258" s="52">
        <v>1</v>
      </c>
      <c r="F258" s="53" t="s">
        <v>400</v>
      </c>
      <c r="G258" s="54" t="s">
        <v>401</v>
      </c>
      <c r="H258" s="54" t="s">
        <v>401</v>
      </c>
      <c r="I258" s="86" t="s">
        <v>414</v>
      </c>
      <c r="J258" s="55" t="s">
        <v>415</v>
      </c>
      <c r="K258" s="55" t="s">
        <v>531</v>
      </c>
      <c r="L258" s="55" t="s">
        <v>916</v>
      </c>
      <c r="M258" s="55" t="s">
        <v>523</v>
      </c>
      <c r="N258" s="55" t="s">
        <v>1019</v>
      </c>
      <c r="O258" s="56">
        <v>4745551.91</v>
      </c>
      <c r="P258" s="56">
        <v>4873704.28</v>
      </c>
      <c r="Q258" s="56">
        <v>246393.2</v>
      </c>
      <c r="R258" s="56">
        <v>48648.73</v>
      </c>
      <c r="S258" s="57" t="s">
        <v>1395</v>
      </c>
      <c r="T258" s="56">
        <v>9817000.6500000004</v>
      </c>
      <c r="U258" s="58" t="s">
        <v>882</v>
      </c>
      <c r="V258" s="59" t="s">
        <v>1587</v>
      </c>
      <c r="W258" s="60">
        <f>IF(OR(LEFT(I258)="7",LEFT(I258,1)="8"),VALUE(RIGHT(I258,3)),VALUE(RIGHT(I258,4)))</f>
        <v>84</v>
      </c>
    </row>
    <row r="259" spans="1:28" s="34" customFormat="1" ht="20.25" customHeight="1" outlineLevel="3">
      <c r="A259" s="61"/>
      <c r="B259" s="94" t="s">
        <v>418</v>
      </c>
      <c r="C259" s="95"/>
      <c r="D259" s="95"/>
      <c r="E259" s="62">
        <f>SUBTOTAL(9,E262:E274)</f>
        <v>9</v>
      </c>
      <c r="F259" s="63"/>
      <c r="G259" s="63"/>
      <c r="H259" s="63"/>
      <c r="I259" s="87"/>
      <c r="J259" s="63"/>
      <c r="K259" s="63"/>
      <c r="L259" s="63"/>
      <c r="M259" s="63"/>
      <c r="N259" s="63"/>
      <c r="O259" s="64"/>
      <c r="P259" s="65"/>
      <c r="Q259" s="65"/>
      <c r="R259" s="65"/>
      <c r="S259" s="63"/>
      <c r="T259" s="65"/>
      <c r="U259" s="63"/>
      <c r="V259" s="66"/>
      <c r="W259" s="67"/>
      <c r="X259" s="9"/>
      <c r="Y259" s="9"/>
      <c r="Z259" s="9"/>
      <c r="AA259" s="9"/>
      <c r="AB259" s="9"/>
    </row>
    <row r="260" spans="1:28" s="41" customFormat="1" ht="20.25" customHeight="1" outlineLevel="1">
      <c r="A260" s="35"/>
      <c r="B260" s="92" t="s">
        <v>888</v>
      </c>
      <c r="C260" s="93" t="s">
        <v>886</v>
      </c>
      <c r="D260" s="93"/>
      <c r="E260" s="36">
        <f>SUBTOTAL(9,E261:E267)</f>
        <v>6</v>
      </c>
      <c r="F260" s="37"/>
      <c r="G260" s="37"/>
      <c r="H260" s="37"/>
      <c r="I260" s="84"/>
      <c r="J260" s="37"/>
      <c r="K260" s="37"/>
      <c r="L260" s="37"/>
      <c r="M260" s="37"/>
      <c r="N260" s="37"/>
      <c r="O260" s="39"/>
      <c r="P260" s="39"/>
      <c r="Q260" s="39"/>
      <c r="R260" s="39"/>
      <c r="S260" s="37"/>
      <c r="T260" s="39"/>
      <c r="U260" s="37"/>
      <c r="V260" s="40"/>
      <c r="W260" s="38"/>
      <c r="X260" s="34"/>
      <c r="Y260" s="9"/>
      <c r="Z260" s="9"/>
      <c r="AA260" s="9"/>
      <c r="AB260" s="9"/>
    </row>
    <row r="261" spans="1:28" s="48" customFormat="1" ht="20.25" customHeight="1" outlineLevel="2">
      <c r="A261" s="42"/>
      <c r="B261" s="96" t="s">
        <v>382</v>
      </c>
      <c r="C261" s="97"/>
      <c r="D261" s="97"/>
      <c r="E261" s="43">
        <f>SUBTOTAL(9,E262:E267)</f>
        <v>6</v>
      </c>
      <c r="F261" s="44"/>
      <c r="G261" s="44"/>
      <c r="H261" s="44"/>
      <c r="I261" s="85"/>
      <c r="J261" s="44"/>
      <c r="K261" s="44"/>
      <c r="L261" s="44"/>
      <c r="M261" s="44"/>
      <c r="N261" s="44"/>
      <c r="O261" s="46"/>
      <c r="P261" s="46"/>
      <c r="Q261" s="46"/>
      <c r="R261" s="46"/>
      <c r="S261" s="44"/>
      <c r="T261" s="46"/>
      <c r="U261" s="44"/>
      <c r="V261" s="47"/>
      <c r="W261" s="45"/>
      <c r="X261" s="41"/>
      <c r="Y261" s="9"/>
      <c r="Z261" s="9"/>
      <c r="AA261" s="9"/>
      <c r="AB261" s="9"/>
    </row>
    <row r="262" spans="1:28" s="9" customFormat="1" ht="139.5" customHeight="1">
      <c r="A262" s="49">
        <v>15</v>
      </c>
      <c r="B262" s="50" t="s">
        <v>418</v>
      </c>
      <c r="C262" s="51" t="s">
        <v>132</v>
      </c>
      <c r="D262" s="51" t="s">
        <v>262</v>
      </c>
      <c r="E262" s="52">
        <v>1</v>
      </c>
      <c r="F262" s="53">
        <v>172</v>
      </c>
      <c r="G262" s="54" t="s">
        <v>419</v>
      </c>
      <c r="H262" s="54" t="s">
        <v>686</v>
      </c>
      <c r="I262" s="86" t="s">
        <v>423</v>
      </c>
      <c r="J262" s="55" t="s">
        <v>424</v>
      </c>
      <c r="K262" s="55" t="s">
        <v>78</v>
      </c>
      <c r="L262" s="55" t="s">
        <v>311</v>
      </c>
      <c r="M262" s="55" t="s">
        <v>183</v>
      </c>
      <c r="N262" s="55" t="s">
        <v>313</v>
      </c>
      <c r="O262" s="56">
        <v>33300399</v>
      </c>
      <c r="P262" s="56">
        <v>0</v>
      </c>
      <c r="Q262" s="56">
        <v>1565461</v>
      </c>
      <c r="R262" s="56">
        <v>598957</v>
      </c>
      <c r="S262" s="57" t="s">
        <v>1398</v>
      </c>
      <c r="T262" s="56">
        <v>957770634</v>
      </c>
      <c r="U262" s="58" t="s">
        <v>882</v>
      </c>
      <c r="V262" s="59" t="s">
        <v>1834</v>
      </c>
      <c r="W262" s="60">
        <f t="shared" ref="W262:W267" si="9">IF(OR(LEFT(I262)="7",LEFT(I262,1)="8"),VALUE(RIGHT(I262,3)),VALUE(RIGHT(I262,4)))</f>
        <v>162</v>
      </c>
    </row>
    <row r="263" spans="1:28" s="9" customFormat="1" ht="213" customHeight="1">
      <c r="A263" s="49">
        <v>15</v>
      </c>
      <c r="B263" s="50" t="s">
        <v>418</v>
      </c>
      <c r="C263" s="51" t="s">
        <v>132</v>
      </c>
      <c r="D263" s="51" t="s">
        <v>262</v>
      </c>
      <c r="E263" s="52">
        <v>1</v>
      </c>
      <c r="F263" s="53">
        <v>172</v>
      </c>
      <c r="G263" s="54" t="s">
        <v>419</v>
      </c>
      <c r="H263" s="54" t="s">
        <v>686</v>
      </c>
      <c r="I263" s="86" t="s">
        <v>79</v>
      </c>
      <c r="J263" s="55" t="s">
        <v>80</v>
      </c>
      <c r="K263" s="55" t="s">
        <v>810</v>
      </c>
      <c r="L263" s="55" t="s">
        <v>311</v>
      </c>
      <c r="M263" s="55" t="s">
        <v>183</v>
      </c>
      <c r="N263" s="55" t="s">
        <v>313</v>
      </c>
      <c r="O263" s="56">
        <v>1</v>
      </c>
      <c r="P263" s="56">
        <v>0</v>
      </c>
      <c r="Q263" s="56">
        <v>0</v>
      </c>
      <c r="R263" s="56">
        <v>0</v>
      </c>
      <c r="S263" s="57" t="s">
        <v>1399</v>
      </c>
      <c r="T263" s="56">
        <v>1</v>
      </c>
      <c r="U263" s="58" t="s">
        <v>314</v>
      </c>
      <c r="V263" s="59" t="s">
        <v>1589</v>
      </c>
      <c r="W263" s="60">
        <f t="shared" si="9"/>
        <v>163</v>
      </c>
    </row>
    <row r="264" spans="1:28" s="9" customFormat="1" ht="139.5" customHeight="1">
      <c r="A264" s="49">
        <v>15</v>
      </c>
      <c r="B264" s="50" t="s">
        <v>418</v>
      </c>
      <c r="C264" s="51" t="s">
        <v>132</v>
      </c>
      <c r="D264" s="51" t="s">
        <v>262</v>
      </c>
      <c r="E264" s="52">
        <v>1</v>
      </c>
      <c r="F264" s="53">
        <v>172</v>
      </c>
      <c r="G264" s="54" t="s">
        <v>419</v>
      </c>
      <c r="H264" s="54" t="s">
        <v>686</v>
      </c>
      <c r="I264" s="86" t="s">
        <v>420</v>
      </c>
      <c r="J264" s="55" t="s">
        <v>421</v>
      </c>
      <c r="K264" s="55" t="s">
        <v>422</v>
      </c>
      <c r="L264" s="55" t="s">
        <v>311</v>
      </c>
      <c r="M264" s="55" t="s">
        <v>183</v>
      </c>
      <c r="N264" s="55" t="s">
        <v>874</v>
      </c>
      <c r="O264" s="56">
        <v>16508796</v>
      </c>
      <c r="P264" s="56">
        <v>0</v>
      </c>
      <c r="Q264" s="56">
        <v>600758</v>
      </c>
      <c r="R264" s="56">
        <v>146037</v>
      </c>
      <c r="S264" s="57" t="s">
        <v>1397</v>
      </c>
      <c r="T264" s="56">
        <v>16963517</v>
      </c>
      <c r="U264" s="58" t="s">
        <v>314</v>
      </c>
      <c r="V264" s="59" t="s">
        <v>1835</v>
      </c>
      <c r="W264" s="60">
        <f t="shared" si="9"/>
        <v>161</v>
      </c>
    </row>
    <row r="265" spans="1:28" s="9" customFormat="1" ht="139.5" customHeight="1">
      <c r="A265" s="49">
        <v>15</v>
      </c>
      <c r="B265" s="50" t="s">
        <v>418</v>
      </c>
      <c r="C265" s="51" t="s">
        <v>132</v>
      </c>
      <c r="D265" s="51" t="s">
        <v>262</v>
      </c>
      <c r="E265" s="52">
        <v>1</v>
      </c>
      <c r="F265" s="53">
        <v>410</v>
      </c>
      <c r="G265" s="54" t="s">
        <v>811</v>
      </c>
      <c r="H265" s="54" t="s">
        <v>686</v>
      </c>
      <c r="I265" s="86">
        <v>20021530001264</v>
      </c>
      <c r="J265" s="55" t="s">
        <v>812</v>
      </c>
      <c r="K265" s="55" t="s">
        <v>813</v>
      </c>
      <c r="L265" s="55" t="s">
        <v>311</v>
      </c>
      <c r="M265" s="55" t="s">
        <v>183</v>
      </c>
      <c r="N265" s="55" t="s">
        <v>313</v>
      </c>
      <c r="O265" s="56">
        <v>0</v>
      </c>
      <c r="P265" s="56">
        <v>0</v>
      </c>
      <c r="Q265" s="56">
        <v>0</v>
      </c>
      <c r="R265" s="56">
        <v>0</v>
      </c>
      <c r="S265" s="57" t="s">
        <v>1400</v>
      </c>
      <c r="T265" s="56">
        <v>0</v>
      </c>
      <c r="U265" s="58" t="s">
        <v>882</v>
      </c>
      <c r="V265" s="59" t="s">
        <v>1590</v>
      </c>
      <c r="W265" s="60">
        <f t="shared" si="9"/>
        <v>1264</v>
      </c>
    </row>
    <row r="266" spans="1:28" s="9" customFormat="1" ht="139.5" customHeight="1">
      <c r="A266" s="49">
        <v>15</v>
      </c>
      <c r="B266" s="50" t="s">
        <v>418</v>
      </c>
      <c r="C266" s="51" t="s">
        <v>132</v>
      </c>
      <c r="D266" s="51" t="s">
        <v>262</v>
      </c>
      <c r="E266" s="52">
        <v>1</v>
      </c>
      <c r="F266" s="53">
        <v>410</v>
      </c>
      <c r="G266" s="54" t="s">
        <v>811</v>
      </c>
      <c r="H266" s="54" t="s">
        <v>686</v>
      </c>
      <c r="I266" s="86">
        <v>20021541001263</v>
      </c>
      <c r="J266" s="55" t="s">
        <v>814</v>
      </c>
      <c r="K266" s="55" t="s">
        <v>815</v>
      </c>
      <c r="L266" s="55" t="s">
        <v>311</v>
      </c>
      <c r="M266" s="55" t="s">
        <v>312</v>
      </c>
      <c r="N266" s="55" t="s">
        <v>313</v>
      </c>
      <c r="O266" s="56">
        <v>0</v>
      </c>
      <c r="P266" s="56">
        <v>0</v>
      </c>
      <c r="Q266" s="56">
        <v>0</v>
      </c>
      <c r="R266" s="56">
        <v>0</v>
      </c>
      <c r="S266" s="57" t="s">
        <v>1401</v>
      </c>
      <c r="T266" s="56">
        <v>0</v>
      </c>
      <c r="U266" s="58" t="s">
        <v>882</v>
      </c>
      <c r="V266" s="59" t="s">
        <v>1591</v>
      </c>
      <c r="W266" s="60">
        <f t="shared" si="9"/>
        <v>1263</v>
      </c>
    </row>
    <row r="267" spans="1:28" s="9" customFormat="1" ht="139.5" customHeight="1">
      <c r="A267" s="49">
        <v>15</v>
      </c>
      <c r="B267" s="50" t="s">
        <v>418</v>
      </c>
      <c r="C267" s="51" t="s">
        <v>132</v>
      </c>
      <c r="D267" s="51" t="s">
        <v>262</v>
      </c>
      <c r="E267" s="52">
        <v>1</v>
      </c>
      <c r="F267" s="53" t="s">
        <v>816</v>
      </c>
      <c r="G267" s="54" t="s">
        <v>817</v>
      </c>
      <c r="H267" s="54" t="s">
        <v>897</v>
      </c>
      <c r="I267" s="86" t="s">
        <v>818</v>
      </c>
      <c r="J267" s="55" t="s">
        <v>819</v>
      </c>
      <c r="K267" s="55" t="s">
        <v>820</v>
      </c>
      <c r="L267" s="55" t="s">
        <v>916</v>
      </c>
      <c r="M267" s="55" t="s">
        <v>821</v>
      </c>
      <c r="N267" s="55" t="s">
        <v>869</v>
      </c>
      <c r="O267" s="56">
        <v>100468578.48</v>
      </c>
      <c r="P267" s="56">
        <v>0</v>
      </c>
      <c r="Q267" s="56">
        <v>0</v>
      </c>
      <c r="R267" s="56">
        <v>0</v>
      </c>
      <c r="S267" s="57" t="s">
        <v>1836</v>
      </c>
      <c r="T267" s="56">
        <v>100468578.48</v>
      </c>
      <c r="U267" s="58" t="s">
        <v>882</v>
      </c>
      <c r="V267" s="59" t="s">
        <v>1592</v>
      </c>
      <c r="W267" s="60">
        <f t="shared" si="9"/>
        <v>755</v>
      </c>
    </row>
    <row r="268" spans="1:28" s="41" customFormat="1" ht="20.25" customHeight="1" outlineLevel="1">
      <c r="A268" s="74"/>
      <c r="B268" s="100" t="s">
        <v>384</v>
      </c>
      <c r="C268" s="101"/>
      <c r="D268" s="101"/>
      <c r="E268" s="75">
        <f>SUBTOTAL(9,E269:E271)</f>
        <v>2</v>
      </c>
      <c r="F268" s="76"/>
      <c r="G268" s="76"/>
      <c r="H268" s="76"/>
      <c r="I268" s="89"/>
      <c r="J268" s="76"/>
      <c r="K268" s="76"/>
      <c r="L268" s="76"/>
      <c r="M268" s="76"/>
      <c r="N268" s="76"/>
      <c r="O268" s="78"/>
      <c r="P268" s="78"/>
      <c r="Q268" s="78"/>
      <c r="R268" s="78"/>
      <c r="S268" s="76"/>
      <c r="T268" s="78"/>
      <c r="U268" s="76"/>
      <c r="V268" s="79"/>
      <c r="W268" s="77"/>
      <c r="X268" s="9"/>
      <c r="Y268" s="9"/>
      <c r="Z268" s="9"/>
      <c r="AA268" s="9"/>
      <c r="AB268" s="9"/>
    </row>
    <row r="269" spans="1:28" s="48" customFormat="1" ht="20.25" customHeight="1" outlineLevel="2">
      <c r="A269" s="42"/>
      <c r="B269" s="96" t="s">
        <v>382</v>
      </c>
      <c r="C269" s="97"/>
      <c r="D269" s="97"/>
      <c r="E269" s="43">
        <f>SUBTOTAL(9,E270:E271)</f>
        <v>2</v>
      </c>
      <c r="F269" s="44"/>
      <c r="G269" s="44"/>
      <c r="H269" s="44"/>
      <c r="I269" s="85"/>
      <c r="J269" s="44"/>
      <c r="K269" s="44"/>
      <c r="L269" s="44"/>
      <c r="M269" s="44"/>
      <c r="N269" s="44"/>
      <c r="O269" s="46"/>
      <c r="P269" s="46"/>
      <c r="Q269" s="46"/>
      <c r="R269" s="46"/>
      <c r="S269" s="44"/>
      <c r="T269" s="46"/>
      <c r="U269" s="44"/>
      <c r="V269" s="47"/>
      <c r="W269" s="45"/>
      <c r="X269" s="41"/>
      <c r="Y269" s="9"/>
      <c r="Z269" s="34"/>
      <c r="AA269" s="34"/>
      <c r="AB269" s="34"/>
    </row>
    <row r="270" spans="1:28" s="9" customFormat="1" ht="190.5" customHeight="1">
      <c r="A270" s="49">
        <v>15</v>
      </c>
      <c r="B270" s="50" t="s">
        <v>418</v>
      </c>
      <c r="C270" s="51" t="s">
        <v>88</v>
      </c>
      <c r="D270" s="51" t="s">
        <v>262</v>
      </c>
      <c r="E270" s="52">
        <v>1</v>
      </c>
      <c r="F270" s="53">
        <v>311</v>
      </c>
      <c r="G270" s="54" t="s">
        <v>1286</v>
      </c>
      <c r="H270" s="54" t="s">
        <v>1206</v>
      </c>
      <c r="I270" s="86">
        <v>20101531101541</v>
      </c>
      <c r="J270" s="55" t="s">
        <v>1287</v>
      </c>
      <c r="K270" s="55" t="s">
        <v>1288</v>
      </c>
      <c r="L270" s="55" t="s">
        <v>704</v>
      </c>
      <c r="M270" s="55" t="s">
        <v>519</v>
      </c>
      <c r="N270" s="55" t="s">
        <v>313</v>
      </c>
      <c r="O270" s="56">
        <v>64236557</v>
      </c>
      <c r="P270" s="56">
        <v>0</v>
      </c>
      <c r="Q270" s="56">
        <v>3913597</v>
      </c>
      <c r="R270" s="56">
        <v>3506251</v>
      </c>
      <c r="S270" s="57" t="s">
        <v>1837</v>
      </c>
      <c r="T270" s="56">
        <v>87855332</v>
      </c>
      <c r="U270" s="58" t="s">
        <v>882</v>
      </c>
      <c r="V270" s="59" t="s">
        <v>1593</v>
      </c>
      <c r="W270" s="60">
        <f>IF(OR(LEFT(I270)="7",LEFT(I270,1)="8"),VALUE(RIGHT(I270,3)),VALUE(RIGHT(I270,4)))</f>
        <v>1541</v>
      </c>
    </row>
    <row r="271" spans="1:28" s="9" customFormat="1" ht="139.5" customHeight="1">
      <c r="A271" s="49">
        <v>15</v>
      </c>
      <c r="B271" s="50" t="s">
        <v>418</v>
      </c>
      <c r="C271" s="51" t="s">
        <v>88</v>
      </c>
      <c r="D271" s="51" t="s">
        <v>262</v>
      </c>
      <c r="E271" s="52">
        <v>1</v>
      </c>
      <c r="F271" s="53" t="s">
        <v>816</v>
      </c>
      <c r="G271" s="54" t="s">
        <v>817</v>
      </c>
      <c r="H271" s="54" t="s">
        <v>817</v>
      </c>
      <c r="I271" s="86" t="s">
        <v>822</v>
      </c>
      <c r="J271" s="55" t="s">
        <v>823</v>
      </c>
      <c r="K271" s="55" t="s">
        <v>824</v>
      </c>
      <c r="L271" s="55" t="s">
        <v>704</v>
      </c>
      <c r="M271" s="55" t="s">
        <v>817</v>
      </c>
      <c r="N271" s="55" t="s">
        <v>869</v>
      </c>
      <c r="O271" s="56">
        <v>4360700</v>
      </c>
      <c r="P271" s="56">
        <v>0</v>
      </c>
      <c r="Q271" s="56">
        <v>0</v>
      </c>
      <c r="R271" s="56">
        <v>0</v>
      </c>
      <c r="S271" s="57" t="s">
        <v>1838</v>
      </c>
      <c r="T271" s="56">
        <v>4360700</v>
      </c>
      <c r="U271" s="58" t="s">
        <v>882</v>
      </c>
      <c r="V271" s="59" t="s">
        <v>1839</v>
      </c>
      <c r="W271" s="60">
        <f>IF(OR(LEFT(I271)="7",LEFT(I271,1)="8"),VALUE(RIGHT(I271,3)),VALUE(RIGHT(I271,4)))</f>
        <v>32</v>
      </c>
    </row>
    <row r="272" spans="1:28" s="41" customFormat="1" ht="20.25" customHeight="1" outlineLevel="1">
      <c r="A272" s="74"/>
      <c r="B272" s="100" t="s">
        <v>386</v>
      </c>
      <c r="C272" s="101"/>
      <c r="D272" s="101"/>
      <c r="E272" s="75">
        <f>SUBTOTAL(9,E273:E274)</f>
        <v>1</v>
      </c>
      <c r="F272" s="76"/>
      <c r="G272" s="76"/>
      <c r="H272" s="76"/>
      <c r="I272" s="89"/>
      <c r="J272" s="76"/>
      <c r="K272" s="76"/>
      <c r="L272" s="76"/>
      <c r="M272" s="76"/>
      <c r="N272" s="76"/>
      <c r="O272" s="78"/>
      <c r="P272" s="78"/>
      <c r="Q272" s="78"/>
      <c r="R272" s="78"/>
      <c r="S272" s="76"/>
      <c r="T272" s="78"/>
      <c r="U272" s="76"/>
      <c r="V272" s="79"/>
      <c r="W272" s="77"/>
      <c r="X272" s="9"/>
      <c r="Y272" s="9"/>
      <c r="Z272" s="48"/>
      <c r="AA272" s="48"/>
      <c r="AB272" s="48"/>
    </row>
    <row r="273" spans="1:28" s="48" customFormat="1" ht="20.25" customHeight="1" outlineLevel="2">
      <c r="A273" s="42"/>
      <c r="B273" s="96" t="s">
        <v>382</v>
      </c>
      <c r="C273" s="97"/>
      <c r="D273" s="97"/>
      <c r="E273" s="43">
        <f>SUBTOTAL(9,E274)</f>
        <v>1</v>
      </c>
      <c r="F273" s="44"/>
      <c r="G273" s="44"/>
      <c r="H273" s="44"/>
      <c r="I273" s="85"/>
      <c r="J273" s="44"/>
      <c r="K273" s="44"/>
      <c r="L273" s="44"/>
      <c r="M273" s="44"/>
      <c r="N273" s="44"/>
      <c r="O273" s="46"/>
      <c r="P273" s="46"/>
      <c r="Q273" s="46"/>
      <c r="R273" s="46"/>
      <c r="S273" s="44"/>
      <c r="T273" s="46"/>
      <c r="U273" s="44"/>
      <c r="V273" s="47"/>
      <c r="W273" s="45"/>
      <c r="X273" s="41"/>
      <c r="Y273" s="9"/>
      <c r="Z273" s="9"/>
      <c r="AA273" s="9"/>
      <c r="AB273" s="9"/>
    </row>
    <row r="274" spans="1:28" s="9" customFormat="1" ht="139.5" customHeight="1">
      <c r="A274" s="49">
        <v>15</v>
      </c>
      <c r="B274" s="50" t="s">
        <v>418</v>
      </c>
      <c r="C274" s="51" t="s">
        <v>213</v>
      </c>
      <c r="D274" s="51" t="s">
        <v>262</v>
      </c>
      <c r="E274" s="52">
        <v>1</v>
      </c>
      <c r="F274" s="53">
        <v>410</v>
      </c>
      <c r="G274" s="54" t="s">
        <v>811</v>
      </c>
      <c r="H274" s="54" t="s">
        <v>811</v>
      </c>
      <c r="I274" s="86">
        <v>700015400038</v>
      </c>
      <c r="J274" s="55" t="s">
        <v>825</v>
      </c>
      <c r="K274" s="55" t="s">
        <v>620</v>
      </c>
      <c r="L274" s="55" t="s">
        <v>916</v>
      </c>
      <c r="M274" s="55" t="s">
        <v>552</v>
      </c>
      <c r="N274" s="55" t="s">
        <v>313</v>
      </c>
      <c r="O274" s="56">
        <v>50480768</v>
      </c>
      <c r="P274" s="56">
        <v>77261494</v>
      </c>
      <c r="Q274" s="56">
        <v>1608418</v>
      </c>
      <c r="R274" s="56">
        <v>48581200</v>
      </c>
      <c r="S274" s="57" t="s">
        <v>1479</v>
      </c>
      <c r="T274" s="56">
        <v>80383237</v>
      </c>
      <c r="U274" s="58" t="s">
        <v>882</v>
      </c>
      <c r="V274" s="59" t="s">
        <v>1840</v>
      </c>
      <c r="W274" s="60">
        <f>IF(OR(LEFT(I274)="7",LEFT(I274,1)="8"),VALUE(RIGHT(I274,3)),VALUE(RIGHT(I274,4)))</f>
        <v>38</v>
      </c>
    </row>
    <row r="275" spans="1:28" s="34" customFormat="1" ht="28.5" customHeight="1" outlineLevel="3">
      <c r="A275" s="61"/>
      <c r="B275" s="94" t="s">
        <v>826</v>
      </c>
      <c r="C275" s="95"/>
      <c r="D275" s="95"/>
      <c r="E275" s="62">
        <f>SUBTOTAL(9,E278:E291)</f>
        <v>8</v>
      </c>
      <c r="F275" s="63"/>
      <c r="G275" s="63"/>
      <c r="H275" s="63"/>
      <c r="I275" s="87"/>
      <c r="J275" s="63"/>
      <c r="K275" s="63"/>
      <c r="L275" s="63"/>
      <c r="M275" s="63"/>
      <c r="N275" s="63"/>
      <c r="O275" s="64"/>
      <c r="P275" s="65"/>
      <c r="Q275" s="65"/>
      <c r="R275" s="65"/>
      <c r="S275" s="63"/>
      <c r="T275" s="65"/>
      <c r="U275" s="63"/>
      <c r="V275" s="66"/>
      <c r="W275" s="67"/>
      <c r="X275" s="9"/>
      <c r="Y275" s="9"/>
      <c r="Z275" s="9"/>
      <c r="AA275" s="9"/>
      <c r="AB275" s="9"/>
    </row>
    <row r="276" spans="1:28" s="41" customFormat="1" ht="20.25" customHeight="1" outlineLevel="1">
      <c r="A276" s="35"/>
      <c r="B276" s="92" t="s">
        <v>888</v>
      </c>
      <c r="C276" s="93" t="s">
        <v>886</v>
      </c>
      <c r="D276" s="93"/>
      <c r="E276" s="36">
        <f>SUBTOTAL(9,E278:E283)</f>
        <v>4</v>
      </c>
      <c r="F276" s="37"/>
      <c r="G276" s="37"/>
      <c r="H276" s="37"/>
      <c r="I276" s="84"/>
      <c r="J276" s="37"/>
      <c r="K276" s="37"/>
      <c r="L276" s="37"/>
      <c r="M276" s="37"/>
      <c r="N276" s="37"/>
      <c r="O276" s="39"/>
      <c r="P276" s="39"/>
      <c r="Q276" s="39"/>
      <c r="R276" s="39"/>
      <c r="S276" s="37"/>
      <c r="T276" s="39"/>
      <c r="U276" s="37"/>
      <c r="V276" s="40"/>
      <c r="W276" s="38"/>
      <c r="X276" s="34"/>
      <c r="Y276" s="9"/>
      <c r="Z276" s="48"/>
      <c r="AA276" s="48"/>
      <c r="AB276" s="48"/>
    </row>
    <row r="277" spans="1:28" s="48" customFormat="1" ht="20.25" customHeight="1" outlineLevel="2">
      <c r="A277" s="42"/>
      <c r="B277" s="96" t="s">
        <v>382</v>
      </c>
      <c r="C277" s="97"/>
      <c r="D277" s="97"/>
      <c r="E277" s="43">
        <f>SUBTOTAL(9,E278:E278)</f>
        <v>1</v>
      </c>
      <c r="F277" s="44"/>
      <c r="G277" s="44"/>
      <c r="H277" s="44"/>
      <c r="I277" s="85"/>
      <c r="J277" s="44"/>
      <c r="K277" s="44"/>
      <c r="L277" s="44"/>
      <c r="M277" s="44"/>
      <c r="N277" s="44"/>
      <c r="O277" s="46"/>
      <c r="P277" s="46"/>
      <c r="Q277" s="46"/>
      <c r="R277" s="46"/>
      <c r="S277" s="44"/>
      <c r="T277" s="46"/>
      <c r="U277" s="44"/>
      <c r="V277" s="47"/>
      <c r="W277" s="45"/>
      <c r="X277" s="41"/>
      <c r="Y277" s="9"/>
      <c r="Z277" s="9"/>
      <c r="AA277" s="9"/>
      <c r="AB277" s="9"/>
    </row>
    <row r="278" spans="1:28" s="9" customFormat="1" ht="139.5" customHeight="1">
      <c r="A278" s="49">
        <v>16</v>
      </c>
      <c r="B278" s="50" t="s">
        <v>826</v>
      </c>
      <c r="C278" s="51" t="s">
        <v>132</v>
      </c>
      <c r="D278" s="51" t="s">
        <v>262</v>
      </c>
      <c r="E278" s="52">
        <v>1</v>
      </c>
      <c r="F278" s="53">
        <v>710</v>
      </c>
      <c r="G278" s="54" t="s">
        <v>1163</v>
      </c>
      <c r="H278" s="54" t="s">
        <v>686</v>
      </c>
      <c r="I278" s="86">
        <v>20071671001465</v>
      </c>
      <c r="J278" s="55" t="s">
        <v>264</v>
      </c>
      <c r="K278" s="55" t="s">
        <v>263</v>
      </c>
      <c r="L278" s="55" t="s">
        <v>311</v>
      </c>
      <c r="M278" s="55" t="s">
        <v>881</v>
      </c>
      <c r="N278" s="55" t="s">
        <v>869</v>
      </c>
      <c r="O278" s="56">
        <v>9297381.7300000004</v>
      </c>
      <c r="P278" s="56">
        <v>0</v>
      </c>
      <c r="Q278" s="56">
        <v>69461.179999999993</v>
      </c>
      <c r="R278" s="56">
        <v>9366842.9100000001</v>
      </c>
      <c r="S278" s="57" t="s">
        <v>1402</v>
      </c>
      <c r="T278" s="56">
        <v>0</v>
      </c>
      <c r="U278" s="58" t="s">
        <v>314</v>
      </c>
      <c r="V278" s="59" t="s">
        <v>1594</v>
      </c>
      <c r="W278" s="60">
        <f>IF(OR(LEFT(I278)="7",LEFT(I278,1)="8"),VALUE(RIGHT(I278,3)),VALUE(RIGHT(I278,4)))</f>
        <v>1465</v>
      </c>
    </row>
    <row r="279" spans="1:28" s="48" customFormat="1" ht="20.25" customHeight="1" outlineLevel="2">
      <c r="A279" s="68"/>
      <c r="B279" s="98" t="s">
        <v>383</v>
      </c>
      <c r="C279" s="99"/>
      <c r="D279" s="99"/>
      <c r="E279" s="69">
        <f>SUBTOTAL(9,E280)</f>
        <v>1</v>
      </c>
      <c r="F279" s="70"/>
      <c r="G279" s="70"/>
      <c r="H279" s="70"/>
      <c r="I279" s="88"/>
      <c r="J279" s="70"/>
      <c r="K279" s="70"/>
      <c r="L279" s="70"/>
      <c r="M279" s="70"/>
      <c r="N279" s="70"/>
      <c r="O279" s="72"/>
      <c r="P279" s="72"/>
      <c r="Q279" s="72"/>
      <c r="R279" s="72"/>
      <c r="S279" s="70"/>
      <c r="T279" s="72"/>
      <c r="U279" s="70"/>
      <c r="V279" s="73"/>
      <c r="W279" s="71"/>
      <c r="X279" s="9"/>
      <c r="Y279" s="9"/>
      <c r="Z279" s="9"/>
      <c r="AA279" s="9"/>
      <c r="AB279" s="9"/>
    </row>
    <row r="280" spans="1:28" s="9" customFormat="1" ht="237.75" customHeight="1">
      <c r="A280" s="49">
        <v>16</v>
      </c>
      <c r="B280" s="50" t="s">
        <v>826</v>
      </c>
      <c r="C280" s="51" t="s">
        <v>132</v>
      </c>
      <c r="D280" s="51" t="s">
        <v>699</v>
      </c>
      <c r="E280" s="52">
        <v>1</v>
      </c>
      <c r="F280" s="53" t="s">
        <v>556</v>
      </c>
      <c r="G280" s="54" t="s">
        <v>710</v>
      </c>
      <c r="H280" s="54" t="s">
        <v>1022</v>
      </c>
      <c r="I280" s="86" t="s">
        <v>1023</v>
      </c>
      <c r="J280" s="55" t="s">
        <v>1153</v>
      </c>
      <c r="K280" s="55" t="s">
        <v>1154</v>
      </c>
      <c r="L280" s="55" t="s">
        <v>311</v>
      </c>
      <c r="M280" s="55" t="s">
        <v>881</v>
      </c>
      <c r="N280" s="55" t="s">
        <v>869</v>
      </c>
      <c r="O280" s="56">
        <v>4471625467.9099998</v>
      </c>
      <c r="P280" s="56">
        <v>4543276387.3000002</v>
      </c>
      <c r="Q280" s="56">
        <v>191860594.00999999</v>
      </c>
      <c r="R280" s="56">
        <v>4838834196.6599998</v>
      </c>
      <c r="S280" s="57" t="s">
        <v>1841</v>
      </c>
      <c r="T280" s="56">
        <v>4367928252.5600004</v>
      </c>
      <c r="U280" s="58" t="s">
        <v>314</v>
      </c>
      <c r="V280" s="59" t="s">
        <v>1842</v>
      </c>
      <c r="W280" s="60">
        <f>IF(OR(LEFT(I280)="7",LEFT(I280,1)="8"),VALUE(RIGHT(I280,3)),VALUE(RIGHT(I280,4)))</f>
        <v>68</v>
      </c>
    </row>
    <row r="281" spans="1:28" s="48" customFormat="1" ht="20.25" customHeight="1" outlineLevel="2">
      <c r="A281" s="68"/>
      <c r="B281" s="98" t="s">
        <v>385</v>
      </c>
      <c r="C281" s="99"/>
      <c r="D281" s="99"/>
      <c r="E281" s="69">
        <f>SUBTOTAL(9,E282:E283)</f>
        <v>2</v>
      </c>
      <c r="F281" s="70"/>
      <c r="G281" s="70"/>
      <c r="H281" s="70"/>
      <c r="I281" s="88"/>
      <c r="J281" s="70"/>
      <c r="K281" s="70"/>
      <c r="L281" s="70"/>
      <c r="M281" s="70"/>
      <c r="N281" s="70"/>
      <c r="O281" s="72"/>
      <c r="P281" s="72"/>
      <c r="Q281" s="72"/>
      <c r="R281" s="72"/>
      <c r="S281" s="70"/>
      <c r="T281" s="72"/>
      <c r="U281" s="70"/>
      <c r="V281" s="73"/>
      <c r="W281" s="71"/>
      <c r="X281" s="9"/>
      <c r="Y281" s="9"/>
    </row>
    <row r="282" spans="1:28" s="9" customFormat="1" ht="145.5" customHeight="1">
      <c r="A282" s="49">
        <v>16</v>
      </c>
      <c r="B282" s="50" t="s">
        <v>826</v>
      </c>
      <c r="C282" s="51" t="s">
        <v>132</v>
      </c>
      <c r="D282" s="51" t="s">
        <v>1020</v>
      </c>
      <c r="E282" s="52">
        <v>1</v>
      </c>
      <c r="F282" s="53">
        <v>100</v>
      </c>
      <c r="G282" s="54" t="s">
        <v>1206</v>
      </c>
      <c r="H282" s="54" t="s">
        <v>1247</v>
      </c>
      <c r="I282" s="86" t="s">
        <v>1028</v>
      </c>
      <c r="J282" s="55" t="s">
        <v>1029</v>
      </c>
      <c r="K282" s="55" t="s">
        <v>649</v>
      </c>
      <c r="L282" s="55" t="s">
        <v>311</v>
      </c>
      <c r="M282" s="55" t="s">
        <v>312</v>
      </c>
      <c r="N282" s="55" t="s">
        <v>313</v>
      </c>
      <c r="O282" s="56">
        <v>177597552</v>
      </c>
      <c r="P282" s="56">
        <v>217393577</v>
      </c>
      <c r="Q282" s="56">
        <v>995095</v>
      </c>
      <c r="R282" s="56">
        <v>390970769</v>
      </c>
      <c r="S282" s="57" t="s">
        <v>1843</v>
      </c>
      <c r="T282" s="56">
        <v>5015455</v>
      </c>
      <c r="U282" s="58" t="s">
        <v>314</v>
      </c>
      <c r="V282" s="59" t="s">
        <v>1844</v>
      </c>
      <c r="W282" s="60">
        <f>IF(OR(LEFT(I282)="7",LEFT(I282,1)="8"),VALUE(RIGHT(I282,3)),VALUE(RIGHT(I282,4)))</f>
        <v>144</v>
      </c>
    </row>
    <row r="283" spans="1:28" s="9" customFormat="1" ht="193.5" customHeight="1">
      <c r="A283" s="49">
        <v>16</v>
      </c>
      <c r="B283" s="50" t="s">
        <v>826</v>
      </c>
      <c r="C283" s="51" t="s">
        <v>132</v>
      </c>
      <c r="D283" s="51" t="s">
        <v>1020</v>
      </c>
      <c r="E283" s="52">
        <v>1</v>
      </c>
      <c r="F283" s="53" t="s">
        <v>1207</v>
      </c>
      <c r="G283" s="54" t="s">
        <v>1208</v>
      </c>
      <c r="H283" s="54" t="s">
        <v>782</v>
      </c>
      <c r="I283" s="86">
        <v>20061651101444</v>
      </c>
      <c r="J283" s="55" t="s">
        <v>500</v>
      </c>
      <c r="K283" s="55" t="s">
        <v>1403</v>
      </c>
      <c r="L283" s="55" t="s">
        <v>704</v>
      </c>
      <c r="M283" s="55" t="s">
        <v>1404</v>
      </c>
      <c r="N283" s="55" t="s">
        <v>874</v>
      </c>
      <c r="O283" s="56">
        <v>1913307.43</v>
      </c>
      <c r="P283" s="56">
        <v>0</v>
      </c>
      <c r="Q283" s="56">
        <v>77628.19</v>
      </c>
      <c r="R283" s="56">
        <v>0</v>
      </c>
      <c r="S283" s="57" t="s">
        <v>1845</v>
      </c>
      <c r="T283" s="56">
        <v>1990935.62</v>
      </c>
      <c r="U283" s="58" t="s">
        <v>314</v>
      </c>
      <c r="V283" s="59" t="s">
        <v>1595</v>
      </c>
      <c r="W283" s="60">
        <f>IF(OR(LEFT(I283)="7",LEFT(I283,1)="8"),VALUE(RIGHT(I283,3)),VALUE(RIGHT(I283,4)))</f>
        <v>1444</v>
      </c>
    </row>
    <row r="284" spans="1:28" s="41" customFormat="1" ht="20.25" customHeight="1" outlineLevel="1">
      <c r="A284" s="74"/>
      <c r="B284" s="100" t="s">
        <v>384</v>
      </c>
      <c r="C284" s="101"/>
      <c r="D284" s="101"/>
      <c r="E284" s="75">
        <f>SUBTOTAL(9,E286:E288)</f>
        <v>3</v>
      </c>
      <c r="F284" s="76"/>
      <c r="G284" s="76"/>
      <c r="H284" s="76"/>
      <c r="I284" s="89"/>
      <c r="J284" s="76"/>
      <c r="K284" s="76"/>
      <c r="L284" s="76"/>
      <c r="M284" s="76"/>
      <c r="N284" s="76"/>
      <c r="O284" s="78"/>
      <c r="P284" s="78"/>
      <c r="Q284" s="78"/>
      <c r="R284" s="78"/>
      <c r="S284" s="76"/>
      <c r="T284" s="78"/>
      <c r="U284" s="76"/>
      <c r="V284" s="79"/>
      <c r="W284" s="77"/>
      <c r="X284" s="9"/>
      <c r="Y284" s="9"/>
    </row>
    <row r="285" spans="1:28" s="48" customFormat="1" ht="20.25" customHeight="1" outlineLevel="2">
      <c r="A285" s="42"/>
      <c r="B285" s="96" t="s">
        <v>382</v>
      </c>
      <c r="C285" s="97"/>
      <c r="D285" s="97"/>
      <c r="E285" s="43">
        <f>SUBTOTAL(9,E286:E288)</f>
        <v>3</v>
      </c>
      <c r="F285" s="44"/>
      <c r="G285" s="44"/>
      <c r="H285" s="44"/>
      <c r="I285" s="85"/>
      <c r="J285" s="44"/>
      <c r="K285" s="44"/>
      <c r="L285" s="44"/>
      <c r="M285" s="44"/>
      <c r="N285" s="44"/>
      <c r="O285" s="46"/>
      <c r="P285" s="46"/>
      <c r="Q285" s="46"/>
      <c r="R285" s="46"/>
      <c r="S285" s="44"/>
      <c r="T285" s="46"/>
      <c r="U285" s="44"/>
      <c r="V285" s="47"/>
      <c r="W285" s="45"/>
      <c r="X285" s="41"/>
      <c r="Y285" s="9"/>
    </row>
    <row r="286" spans="1:28" s="9" customFormat="1" ht="168" customHeight="1">
      <c r="A286" s="49">
        <v>16</v>
      </c>
      <c r="B286" s="50" t="s">
        <v>826</v>
      </c>
      <c r="C286" s="51" t="s">
        <v>88</v>
      </c>
      <c r="D286" s="51" t="s">
        <v>262</v>
      </c>
      <c r="E286" s="52">
        <v>1</v>
      </c>
      <c r="F286" s="53">
        <v>512</v>
      </c>
      <c r="G286" s="54" t="s">
        <v>612</v>
      </c>
      <c r="H286" s="54" t="s">
        <v>875</v>
      </c>
      <c r="I286" s="86">
        <v>20091651201510</v>
      </c>
      <c r="J286" s="55" t="s">
        <v>613</v>
      </c>
      <c r="K286" s="55" t="s">
        <v>614</v>
      </c>
      <c r="L286" s="55" t="s">
        <v>311</v>
      </c>
      <c r="M286" s="55" t="s">
        <v>881</v>
      </c>
      <c r="N286" s="55" t="s">
        <v>869</v>
      </c>
      <c r="O286" s="56">
        <v>432307710.92000002</v>
      </c>
      <c r="P286" s="56">
        <v>557250780</v>
      </c>
      <c r="Q286" s="56">
        <v>30341099.84</v>
      </c>
      <c r="R286" s="56">
        <v>316702673.72000003</v>
      </c>
      <c r="S286" s="57" t="s">
        <v>1846</v>
      </c>
      <c r="T286" s="56">
        <v>703196917.03999996</v>
      </c>
      <c r="U286" s="58" t="s">
        <v>314</v>
      </c>
      <c r="V286" s="59" t="s">
        <v>1847</v>
      </c>
      <c r="W286" s="60">
        <f>IF(OR(LEFT(I286)="7",LEFT(I286,1)="8"),VALUE(RIGHT(I286,3)),VALUE(RIGHT(I286,4)))</f>
        <v>1510</v>
      </c>
    </row>
    <row r="287" spans="1:28" s="9" customFormat="1" ht="168" customHeight="1">
      <c r="A287" s="49">
        <v>16</v>
      </c>
      <c r="B287" s="50" t="s">
        <v>826</v>
      </c>
      <c r="C287" s="51" t="s">
        <v>88</v>
      </c>
      <c r="D287" s="51" t="s">
        <v>262</v>
      </c>
      <c r="E287" s="52">
        <v>1</v>
      </c>
      <c r="F287" s="53">
        <v>710</v>
      </c>
      <c r="G287" s="54" t="s">
        <v>1163</v>
      </c>
      <c r="H287" s="54" t="s">
        <v>1155</v>
      </c>
      <c r="I287" s="86" t="s">
        <v>1164</v>
      </c>
      <c r="J287" s="55" t="s">
        <v>378</v>
      </c>
      <c r="K287" s="55" t="s">
        <v>722</v>
      </c>
      <c r="L287" s="55" t="s">
        <v>311</v>
      </c>
      <c r="M287" s="55" t="s">
        <v>514</v>
      </c>
      <c r="N287" s="55" t="s">
        <v>313</v>
      </c>
      <c r="O287" s="56">
        <v>140889532.28999999</v>
      </c>
      <c r="P287" s="56">
        <v>0</v>
      </c>
      <c r="Q287" s="56">
        <v>4787226.96</v>
      </c>
      <c r="R287" s="56">
        <v>4021481.03</v>
      </c>
      <c r="S287" s="57" t="s">
        <v>1848</v>
      </c>
      <c r="T287" s="56">
        <v>141655278.22</v>
      </c>
      <c r="U287" s="58" t="s">
        <v>314</v>
      </c>
      <c r="V287" s="59" t="s">
        <v>1596</v>
      </c>
      <c r="W287" s="60">
        <f>IF(OR(LEFT(I287)="7",LEFT(I287,1)="8"),VALUE(RIGHT(I287,3)),VALUE(RIGHT(I287,4)))</f>
        <v>358</v>
      </c>
    </row>
    <row r="288" spans="1:28" s="9" customFormat="1" ht="203.25" customHeight="1">
      <c r="A288" s="49">
        <v>16</v>
      </c>
      <c r="B288" s="50" t="s">
        <v>826</v>
      </c>
      <c r="C288" s="51" t="s">
        <v>88</v>
      </c>
      <c r="D288" s="51" t="s">
        <v>262</v>
      </c>
      <c r="E288" s="52">
        <v>1</v>
      </c>
      <c r="F288" s="53" t="s">
        <v>556</v>
      </c>
      <c r="G288" s="54" t="s">
        <v>710</v>
      </c>
      <c r="H288" s="54" t="s">
        <v>710</v>
      </c>
      <c r="I288" s="86" t="s">
        <v>711</v>
      </c>
      <c r="J288" s="55" t="s">
        <v>712</v>
      </c>
      <c r="K288" s="55" t="s">
        <v>716</v>
      </c>
      <c r="L288" s="55" t="s">
        <v>311</v>
      </c>
      <c r="M288" s="55" t="s">
        <v>514</v>
      </c>
      <c r="N288" s="55" t="s">
        <v>869</v>
      </c>
      <c r="O288" s="56">
        <v>213238303.18000001</v>
      </c>
      <c r="P288" s="56">
        <v>4145684009.75</v>
      </c>
      <c r="Q288" s="56">
        <v>62670917.859999999</v>
      </c>
      <c r="R288" s="56">
        <v>3194543583.6300001</v>
      </c>
      <c r="S288" s="57" t="s">
        <v>1849</v>
      </c>
      <c r="T288" s="56">
        <v>1227049647.1600001</v>
      </c>
      <c r="U288" s="58" t="s">
        <v>314</v>
      </c>
      <c r="V288" s="59" t="s">
        <v>1850</v>
      </c>
      <c r="W288" s="60">
        <f>IF(OR(LEFT(I288)="7",LEFT(I288,1)="8"),VALUE(RIGHT(I288,3)),VALUE(RIGHT(I288,4)))</f>
        <v>1512</v>
      </c>
    </row>
    <row r="289" spans="1:28" s="41" customFormat="1" ht="20.25" customHeight="1" outlineLevel="1">
      <c r="A289" s="74"/>
      <c r="B289" s="100" t="s">
        <v>92</v>
      </c>
      <c r="C289" s="101"/>
      <c r="D289" s="101"/>
      <c r="E289" s="75">
        <f>SUBTOTAL(9,E291)</f>
        <v>1</v>
      </c>
      <c r="F289" s="76"/>
      <c r="G289" s="76"/>
      <c r="H289" s="76"/>
      <c r="I289" s="89"/>
      <c r="J289" s="76"/>
      <c r="K289" s="76"/>
      <c r="L289" s="76"/>
      <c r="M289" s="76"/>
      <c r="N289" s="76"/>
      <c r="O289" s="78"/>
      <c r="P289" s="78"/>
      <c r="Q289" s="78"/>
      <c r="R289" s="78"/>
      <c r="S289" s="76"/>
      <c r="T289" s="78"/>
      <c r="U289" s="76"/>
      <c r="V289" s="79"/>
      <c r="W289" s="77"/>
      <c r="X289" s="9"/>
      <c r="Y289" s="9"/>
      <c r="Z289" s="48"/>
      <c r="AA289" s="48"/>
      <c r="AB289" s="48"/>
    </row>
    <row r="290" spans="1:28" s="48" customFormat="1" ht="20.25" customHeight="1" outlineLevel="2">
      <c r="A290" s="42"/>
      <c r="B290" s="96" t="s">
        <v>28</v>
      </c>
      <c r="C290" s="97"/>
      <c r="D290" s="97"/>
      <c r="E290" s="43">
        <f>SUBTOTAL(9,E291)</f>
        <v>1</v>
      </c>
      <c r="F290" s="44"/>
      <c r="G290" s="44"/>
      <c r="H290" s="44"/>
      <c r="I290" s="85"/>
      <c r="J290" s="44"/>
      <c r="K290" s="44"/>
      <c r="L290" s="44"/>
      <c r="M290" s="44"/>
      <c r="N290" s="44"/>
      <c r="O290" s="46"/>
      <c r="P290" s="46"/>
      <c r="Q290" s="46"/>
      <c r="R290" s="46"/>
      <c r="S290" s="44"/>
      <c r="T290" s="46"/>
      <c r="U290" s="44"/>
      <c r="V290" s="47"/>
      <c r="W290" s="45"/>
      <c r="X290" s="41"/>
      <c r="Y290" s="9"/>
      <c r="Z290" s="9"/>
      <c r="AA290" s="9"/>
      <c r="AB290" s="9"/>
    </row>
    <row r="291" spans="1:28" s="9" customFormat="1" ht="213" customHeight="1">
      <c r="A291" s="49">
        <v>16</v>
      </c>
      <c r="B291" s="50" t="s">
        <v>826</v>
      </c>
      <c r="C291" s="51" t="s">
        <v>213</v>
      </c>
      <c r="D291" s="51" t="s">
        <v>1020</v>
      </c>
      <c r="E291" s="52">
        <v>1</v>
      </c>
      <c r="F291" s="53">
        <v>100</v>
      </c>
      <c r="G291" s="54" t="s">
        <v>1206</v>
      </c>
      <c r="H291" s="54" t="s">
        <v>650</v>
      </c>
      <c r="I291" s="86" t="s">
        <v>1004</v>
      </c>
      <c r="J291" s="55" t="s">
        <v>1162</v>
      </c>
      <c r="K291" s="55" t="s">
        <v>20</v>
      </c>
      <c r="L291" s="55" t="s">
        <v>704</v>
      </c>
      <c r="M291" s="55" t="s">
        <v>294</v>
      </c>
      <c r="N291" s="55" t="s">
        <v>874</v>
      </c>
      <c r="O291" s="56">
        <v>-9837</v>
      </c>
      <c r="P291" s="56">
        <v>0</v>
      </c>
      <c r="Q291" s="56">
        <v>4502932</v>
      </c>
      <c r="R291" s="56">
        <v>3246830</v>
      </c>
      <c r="S291" s="57" t="s">
        <v>1851</v>
      </c>
      <c r="T291" s="56">
        <v>1246265</v>
      </c>
      <c r="U291" s="58" t="s">
        <v>314</v>
      </c>
      <c r="V291" s="59" t="s">
        <v>1852</v>
      </c>
      <c r="W291" s="60">
        <f>IF(OR(LEFT(I291)="7",LEFT(I291,1)="8"),VALUE(RIGHT(I291,3)),VALUE(RIGHT(I291,4)))</f>
        <v>105</v>
      </c>
    </row>
    <row r="292" spans="1:28" s="34" customFormat="1" ht="28.5" customHeight="1" outlineLevel="3">
      <c r="A292" s="61"/>
      <c r="B292" s="94" t="s">
        <v>379</v>
      </c>
      <c r="C292" s="95"/>
      <c r="D292" s="95"/>
      <c r="E292" s="62">
        <f>SUBTOTAL(9,E293:E298)</f>
        <v>4</v>
      </c>
      <c r="F292" s="63"/>
      <c r="G292" s="63"/>
      <c r="H292" s="63"/>
      <c r="I292" s="87"/>
      <c r="J292" s="63"/>
      <c r="K292" s="63"/>
      <c r="L292" s="63"/>
      <c r="M292" s="63"/>
      <c r="N292" s="63"/>
      <c r="O292" s="64"/>
      <c r="P292" s="65"/>
      <c r="Q292" s="65"/>
      <c r="R292" s="65"/>
      <c r="S292" s="63"/>
      <c r="T292" s="65"/>
      <c r="U292" s="63"/>
      <c r="V292" s="66"/>
      <c r="W292" s="67"/>
      <c r="X292" s="9"/>
      <c r="Y292" s="9"/>
      <c r="Z292" s="9"/>
      <c r="AA292" s="9"/>
      <c r="AB292" s="9"/>
    </row>
    <row r="293" spans="1:28" s="41" customFormat="1" ht="20.25" customHeight="1" outlineLevel="1">
      <c r="A293" s="35"/>
      <c r="B293" s="92" t="s">
        <v>384</v>
      </c>
      <c r="C293" s="93"/>
      <c r="D293" s="93"/>
      <c r="E293" s="36">
        <f>SUBTOTAL(9,E295:E298)</f>
        <v>4</v>
      </c>
      <c r="F293" s="37"/>
      <c r="G293" s="37"/>
      <c r="H293" s="37"/>
      <c r="I293" s="84"/>
      <c r="J293" s="37"/>
      <c r="K293" s="37"/>
      <c r="L293" s="37"/>
      <c r="M293" s="37"/>
      <c r="N293" s="37"/>
      <c r="O293" s="39"/>
      <c r="P293" s="39"/>
      <c r="Q293" s="39"/>
      <c r="R293" s="39"/>
      <c r="S293" s="37"/>
      <c r="T293" s="39"/>
      <c r="U293" s="37"/>
      <c r="V293" s="40"/>
      <c r="W293" s="38"/>
      <c r="X293" s="34"/>
      <c r="Y293" s="9"/>
      <c r="Z293" s="9"/>
      <c r="AA293" s="9"/>
      <c r="AB293" s="9"/>
    </row>
    <row r="294" spans="1:28" s="48" customFormat="1" ht="20.25" customHeight="1" outlineLevel="2">
      <c r="A294" s="42"/>
      <c r="B294" s="96" t="s">
        <v>382</v>
      </c>
      <c r="C294" s="97"/>
      <c r="D294" s="97"/>
      <c r="E294" s="43">
        <f>SUBTOTAL(9,E295:E298)</f>
        <v>4</v>
      </c>
      <c r="F294" s="44"/>
      <c r="G294" s="44"/>
      <c r="H294" s="44"/>
      <c r="I294" s="85"/>
      <c r="J294" s="44"/>
      <c r="K294" s="44"/>
      <c r="L294" s="44"/>
      <c r="M294" s="44"/>
      <c r="N294" s="44"/>
      <c r="O294" s="46"/>
      <c r="P294" s="46"/>
      <c r="Q294" s="46"/>
      <c r="R294" s="46"/>
      <c r="S294" s="44"/>
      <c r="T294" s="46"/>
      <c r="U294" s="44"/>
      <c r="V294" s="47"/>
      <c r="W294" s="45"/>
      <c r="X294" s="41"/>
      <c r="Y294" s="9"/>
      <c r="Z294" s="34"/>
      <c r="AA294" s="34"/>
      <c r="AB294" s="34"/>
    </row>
    <row r="295" spans="1:28" s="9" customFormat="1" ht="150.75" customHeight="1">
      <c r="A295" s="49">
        <v>17</v>
      </c>
      <c r="B295" s="50" t="s">
        <v>379</v>
      </c>
      <c r="C295" s="51" t="s">
        <v>88</v>
      </c>
      <c r="D295" s="51" t="s">
        <v>262</v>
      </c>
      <c r="E295" s="52">
        <v>1</v>
      </c>
      <c r="F295" s="53">
        <v>600</v>
      </c>
      <c r="G295" s="54" t="s">
        <v>380</v>
      </c>
      <c r="H295" s="54" t="s">
        <v>379</v>
      </c>
      <c r="I295" s="86">
        <v>20051781001392</v>
      </c>
      <c r="J295" s="55" t="s">
        <v>288</v>
      </c>
      <c r="K295" s="55" t="s">
        <v>1050</v>
      </c>
      <c r="L295" s="55" t="s">
        <v>916</v>
      </c>
      <c r="M295" s="55" t="s">
        <v>1032</v>
      </c>
      <c r="N295" s="55" t="s">
        <v>874</v>
      </c>
      <c r="O295" s="56">
        <v>54311.87</v>
      </c>
      <c r="P295" s="56">
        <v>5247151.58</v>
      </c>
      <c r="Q295" s="56">
        <v>106846.99</v>
      </c>
      <c r="R295" s="56">
        <v>0</v>
      </c>
      <c r="S295" s="57" t="s">
        <v>1405</v>
      </c>
      <c r="T295" s="56">
        <v>5408310.4400000004</v>
      </c>
      <c r="U295" s="58" t="s">
        <v>882</v>
      </c>
      <c r="V295" s="59" t="s">
        <v>1597</v>
      </c>
      <c r="W295" s="60">
        <f>IF(OR(LEFT(I295)="7",LEFT(I295,1)="8"),VALUE(RIGHT(I295,3)),VALUE(RIGHT(I295,4)))</f>
        <v>1392</v>
      </c>
    </row>
    <row r="296" spans="1:28" s="9" customFormat="1" ht="180.75" customHeight="1">
      <c r="A296" s="49">
        <v>17</v>
      </c>
      <c r="B296" s="50" t="s">
        <v>379</v>
      </c>
      <c r="C296" s="51" t="s">
        <v>88</v>
      </c>
      <c r="D296" s="51" t="s">
        <v>262</v>
      </c>
      <c r="E296" s="52">
        <v>1</v>
      </c>
      <c r="F296" s="53">
        <v>810</v>
      </c>
      <c r="G296" s="54" t="s">
        <v>153</v>
      </c>
      <c r="H296" s="54" t="s">
        <v>379</v>
      </c>
      <c r="I296" s="86">
        <v>20081781001481</v>
      </c>
      <c r="J296" s="55" t="s">
        <v>372</v>
      </c>
      <c r="K296" s="55" t="s">
        <v>318</v>
      </c>
      <c r="L296" s="55" t="s">
        <v>311</v>
      </c>
      <c r="M296" s="55" t="s">
        <v>312</v>
      </c>
      <c r="N296" s="55" t="s">
        <v>313</v>
      </c>
      <c r="O296" s="56">
        <v>104440909.83</v>
      </c>
      <c r="P296" s="56">
        <v>23857235.559999999</v>
      </c>
      <c r="Q296" s="56">
        <v>3881785.53</v>
      </c>
      <c r="R296" s="56">
        <v>34994275.93</v>
      </c>
      <c r="S296" s="57" t="s">
        <v>1406</v>
      </c>
      <c r="T296" s="56">
        <v>97185654.989999995</v>
      </c>
      <c r="U296" s="58" t="s">
        <v>882</v>
      </c>
      <c r="V296" s="59" t="s">
        <v>1598</v>
      </c>
      <c r="W296" s="60">
        <f>IF(OR(LEFT(I296)="7",LEFT(I296,1)="8"),VALUE(RIGHT(I296,3)),VALUE(RIGHT(I296,4)))</f>
        <v>1481</v>
      </c>
    </row>
    <row r="297" spans="1:28" s="9" customFormat="1" ht="139.5" customHeight="1">
      <c r="A297" s="49">
        <v>17</v>
      </c>
      <c r="B297" s="50" t="s">
        <v>379</v>
      </c>
      <c r="C297" s="51" t="s">
        <v>88</v>
      </c>
      <c r="D297" s="51" t="s">
        <v>262</v>
      </c>
      <c r="E297" s="52">
        <v>1</v>
      </c>
      <c r="F297" s="53">
        <v>810</v>
      </c>
      <c r="G297" s="54" t="s">
        <v>153</v>
      </c>
      <c r="H297" s="54" t="s">
        <v>379</v>
      </c>
      <c r="I297" s="86">
        <v>20091781001514</v>
      </c>
      <c r="J297" s="55" t="s">
        <v>1192</v>
      </c>
      <c r="K297" s="55" t="s">
        <v>1407</v>
      </c>
      <c r="L297" s="55" t="s">
        <v>311</v>
      </c>
      <c r="M297" s="55" t="s">
        <v>312</v>
      </c>
      <c r="N297" s="55" t="s">
        <v>313</v>
      </c>
      <c r="O297" s="56">
        <v>414600441.39999998</v>
      </c>
      <c r="P297" s="56">
        <v>0</v>
      </c>
      <c r="Q297" s="56">
        <v>16946576.25</v>
      </c>
      <c r="R297" s="56">
        <v>48233112.600000001</v>
      </c>
      <c r="S297" s="57" t="s">
        <v>1853</v>
      </c>
      <c r="T297" s="56">
        <v>383313905.05000001</v>
      </c>
      <c r="U297" s="58" t="s">
        <v>882</v>
      </c>
      <c r="V297" s="59" t="s">
        <v>1599</v>
      </c>
      <c r="W297" s="60">
        <f>IF(OR(LEFT(I297)="7",LEFT(I297,1)="8"),VALUE(RIGHT(I297,3)),VALUE(RIGHT(I297,4)))</f>
        <v>1514</v>
      </c>
    </row>
    <row r="298" spans="1:28" s="9" customFormat="1" ht="139.5" customHeight="1">
      <c r="A298" s="49">
        <v>17</v>
      </c>
      <c r="B298" s="50" t="s">
        <v>379</v>
      </c>
      <c r="C298" s="51" t="s">
        <v>88</v>
      </c>
      <c r="D298" s="51" t="s">
        <v>262</v>
      </c>
      <c r="E298" s="52">
        <v>1</v>
      </c>
      <c r="F298" s="53" t="s">
        <v>381</v>
      </c>
      <c r="G298" s="54" t="s">
        <v>387</v>
      </c>
      <c r="H298" s="54" t="s">
        <v>387</v>
      </c>
      <c r="I298" s="86" t="s">
        <v>388</v>
      </c>
      <c r="J298" s="55" t="s">
        <v>389</v>
      </c>
      <c r="K298" s="55" t="s">
        <v>319</v>
      </c>
      <c r="L298" s="55" t="s">
        <v>916</v>
      </c>
      <c r="M298" s="55" t="s">
        <v>702</v>
      </c>
      <c r="N298" s="55" t="s">
        <v>1019</v>
      </c>
      <c r="O298" s="56">
        <v>395889.29</v>
      </c>
      <c r="P298" s="56">
        <v>794074.58</v>
      </c>
      <c r="Q298" s="56">
        <v>2495.69</v>
      </c>
      <c r="R298" s="56">
        <v>778011.07</v>
      </c>
      <c r="S298" s="57" t="s">
        <v>1854</v>
      </c>
      <c r="T298" s="56">
        <v>414448.49</v>
      </c>
      <c r="U298" s="58" t="s">
        <v>314</v>
      </c>
      <c r="V298" s="59" t="s">
        <v>1855</v>
      </c>
      <c r="W298" s="60">
        <f>IF(OR(LEFT(I298)="7",LEFT(I298,1)="8"),VALUE(RIGHT(I298,3)),VALUE(RIGHT(I298,4)))</f>
        <v>1298</v>
      </c>
    </row>
    <row r="299" spans="1:28" s="34" customFormat="1" ht="20.25" customHeight="1" outlineLevel="3">
      <c r="A299" s="61"/>
      <c r="B299" s="94" t="s">
        <v>390</v>
      </c>
      <c r="C299" s="95"/>
      <c r="D299" s="95"/>
      <c r="E299" s="62">
        <f>SUBTOTAL(9,E302:E328)</f>
        <v>24</v>
      </c>
      <c r="F299" s="63"/>
      <c r="G299" s="63"/>
      <c r="H299" s="63"/>
      <c r="I299" s="87"/>
      <c r="J299" s="63"/>
      <c r="K299" s="63"/>
      <c r="L299" s="63"/>
      <c r="M299" s="63"/>
      <c r="N299" s="63"/>
      <c r="O299" s="64"/>
      <c r="P299" s="65"/>
      <c r="Q299" s="65"/>
      <c r="R299" s="65"/>
      <c r="S299" s="63"/>
      <c r="T299" s="65"/>
      <c r="U299" s="63"/>
      <c r="V299" s="66"/>
      <c r="W299" s="67"/>
      <c r="X299" s="9"/>
      <c r="Y299" s="9"/>
      <c r="Z299" s="9"/>
      <c r="AA299" s="9"/>
      <c r="AB299" s="9"/>
    </row>
    <row r="300" spans="1:28" s="41" customFormat="1" ht="20.25" customHeight="1" outlineLevel="1">
      <c r="A300" s="35"/>
      <c r="B300" s="92" t="s">
        <v>888</v>
      </c>
      <c r="C300" s="93" t="s">
        <v>886</v>
      </c>
      <c r="D300" s="93"/>
      <c r="E300" s="36">
        <f>SUBTOTAL(9,E302:E324)</f>
        <v>22</v>
      </c>
      <c r="F300" s="37"/>
      <c r="G300" s="37"/>
      <c r="H300" s="37"/>
      <c r="I300" s="84"/>
      <c r="J300" s="37"/>
      <c r="K300" s="37"/>
      <c r="L300" s="37"/>
      <c r="M300" s="37"/>
      <c r="N300" s="37"/>
      <c r="O300" s="39"/>
      <c r="P300" s="39"/>
      <c r="Q300" s="39"/>
      <c r="R300" s="39"/>
      <c r="S300" s="37"/>
      <c r="T300" s="39"/>
      <c r="U300" s="37"/>
      <c r="V300" s="40"/>
      <c r="W300" s="38"/>
      <c r="X300" s="34"/>
      <c r="Y300" s="9"/>
      <c r="Z300" s="9"/>
      <c r="AA300" s="9"/>
      <c r="AB300" s="9"/>
    </row>
    <row r="301" spans="1:28" s="48" customFormat="1" ht="20.25" customHeight="1" outlineLevel="2">
      <c r="A301" s="42"/>
      <c r="B301" s="96" t="s">
        <v>382</v>
      </c>
      <c r="C301" s="97"/>
      <c r="D301" s="97"/>
      <c r="E301" s="43">
        <f>SUBTOTAL(9,E302:E317)</f>
        <v>16</v>
      </c>
      <c r="F301" s="44"/>
      <c r="G301" s="44"/>
      <c r="H301" s="44"/>
      <c r="I301" s="85"/>
      <c r="J301" s="44"/>
      <c r="K301" s="44"/>
      <c r="L301" s="44"/>
      <c r="M301" s="44"/>
      <c r="N301" s="44"/>
      <c r="O301" s="46"/>
      <c r="P301" s="46"/>
      <c r="Q301" s="46"/>
      <c r="R301" s="46"/>
      <c r="S301" s="44"/>
      <c r="T301" s="46"/>
      <c r="U301" s="44"/>
      <c r="V301" s="47"/>
      <c r="W301" s="45"/>
      <c r="X301" s="41"/>
      <c r="Y301" s="9"/>
      <c r="Z301" s="9"/>
      <c r="AA301" s="9"/>
      <c r="AB301" s="9"/>
    </row>
    <row r="302" spans="1:28" s="9" customFormat="1" ht="254.25" customHeight="1">
      <c r="A302" s="49">
        <v>18</v>
      </c>
      <c r="B302" s="50" t="s">
        <v>390</v>
      </c>
      <c r="C302" s="51" t="s">
        <v>132</v>
      </c>
      <c r="D302" s="51" t="s">
        <v>262</v>
      </c>
      <c r="E302" s="52">
        <v>1</v>
      </c>
      <c r="F302" s="53">
        <v>211</v>
      </c>
      <c r="G302" s="54" t="s">
        <v>1193</v>
      </c>
      <c r="H302" s="54" t="s">
        <v>686</v>
      </c>
      <c r="I302" s="86">
        <v>20101821101520</v>
      </c>
      <c r="J302" s="55" t="s">
        <v>1194</v>
      </c>
      <c r="K302" s="55" t="s">
        <v>1190</v>
      </c>
      <c r="L302" s="55" t="s">
        <v>311</v>
      </c>
      <c r="M302" s="55" t="s">
        <v>881</v>
      </c>
      <c r="N302" s="55" t="s">
        <v>313</v>
      </c>
      <c r="O302" s="56">
        <v>1574556512.23</v>
      </c>
      <c r="P302" s="56">
        <v>1845127158</v>
      </c>
      <c r="Q302" s="56">
        <v>91562259.969999999</v>
      </c>
      <c r="R302" s="56">
        <v>2018905243.45</v>
      </c>
      <c r="S302" s="57" t="s">
        <v>1856</v>
      </c>
      <c r="T302" s="56">
        <v>1491595126.51</v>
      </c>
      <c r="U302" s="58" t="s">
        <v>882</v>
      </c>
      <c r="V302" s="59" t="s">
        <v>1857</v>
      </c>
      <c r="W302" s="60">
        <f t="shared" ref="W302:W317" si="10">IF(OR(LEFT(I302)="7",LEFT(I302,1)="8"),VALUE(RIGHT(I302,3)),VALUE(RIGHT(I302,4)))</f>
        <v>1520</v>
      </c>
    </row>
    <row r="303" spans="1:28" s="9" customFormat="1" ht="139.5" customHeight="1">
      <c r="A303" s="49">
        <v>18</v>
      </c>
      <c r="B303" s="50" t="s">
        <v>390</v>
      </c>
      <c r="C303" s="51" t="s">
        <v>132</v>
      </c>
      <c r="D303" s="51" t="s">
        <v>262</v>
      </c>
      <c r="E303" s="52">
        <v>1</v>
      </c>
      <c r="F303" s="53" t="s">
        <v>391</v>
      </c>
      <c r="G303" s="54" t="s">
        <v>392</v>
      </c>
      <c r="H303" s="54" t="s">
        <v>392</v>
      </c>
      <c r="I303" s="86" t="s">
        <v>210</v>
      </c>
      <c r="J303" s="55" t="s">
        <v>727</v>
      </c>
      <c r="K303" s="55" t="s">
        <v>209</v>
      </c>
      <c r="L303" s="55" t="s">
        <v>916</v>
      </c>
      <c r="M303" s="55" t="s">
        <v>208</v>
      </c>
      <c r="N303" s="55" t="s">
        <v>465</v>
      </c>
      <c r="O303" s="56">
        <v>65817071.539999999</v>
      </c>
      <c r="P303" s="56">
        <v>0</v>
      </c>
      <c r="Q303" s="56">
        <v>2858030.67</v>
      </c>
      <c r="R303" s="56">
        <v>9746322.4600000009</v>
      </c>
      <c r="S303" s="57" t="s">
        <v>1480</v>
      </c>
      <c r="T303" s="56">
        <v>58928779.75</v>
      </c>
      <c r="U303" s="58" t="s">
        <v>882</v>
      </c>
      <c r="V303" s="59" t="s">
        <v>1601</v>
      </c>
      <c r="W303" s="60">
        <f t="shared" si="10"/>
        <v>1453</v>
      </c>
    </row>
    <row r="304" spans="1:28" s="9" customFormat="1" ht="139.5" customHeight="1">
      <c r="A304" s="49">
        <v>18</v>
      </c>
      <c r="B304" s="50" t="s">
        <v>390</v>
      </c>
      <c r="C304" s="51" t="s">
        <v>132</v>
      </c>
      <c r="D304" s="51" t="s">
        <v>262</v>
      </c>
      <c r="E304" s="52">
        <v>1</v>
      </c>
      <c r="F304" s="53" t="s">
        <v>391</v>
      </c>
      <c r="G304" s="54" t="s">
        <v>392</v>
      </c>
      <c r="H304" s="54" t="s">
        <v>392</v>
      </c>
      <c r="I304" s="86" t="s">
        <v>393</v>
      </c>
      <c r="J304" s="55" t="s">
        <v>289</v>
      </c>
      <c r="K304" s="55" t="s">
        <v>320</v>
      </c>
      <c r="L304" s="55" t="s">
        <v>704</v>
      </c>
      <c r="M304" s="55" t="s">
        <v>394</v>
      </c>
      <c r="N304" s="55" t="s">
        <v>313</v>
      </c>
      <c r="O304" s="56">
        <v>8306679.5999999996</v>
      </c>
      <c r="P304" s="56">
        <v>7542044</v>
      </c>
      <c r="Q304" s="56">
        <v>178404.74</v>
      </c>
      <c r="R304" s="56">
        <v>7211353.3799999999</v>
      </c>
      <c r="S304" s="57" t="s">
        <v>1408</v>
      </c>
      <c r="T304" s="56">
        <v>8815774.9600000009</v>
      </c>
      <c r="U304" s="58" t="s">
        <v>882</v>
      </c>
      <c r="V304" s="59" t="s">
        <v>1600</v>
      </c>
      <c r="W304" s="60">
        <f t="shared" si="10"/>
        <v>1236</v>
      </c>
    </row>
    <row r="305" spans="1:28" s="9" customFormat="1" ht="139.5" customHeight="1">
      <c r="A305" s="49">
        <v>18</v>
      </c>
      <c r="B305" s="50" t="s">
        <v>390</v>
      </c>
      <c r="C305" s="51" t="s">
        <v>132</v>
      </c>
      <c r="D305" s="51" t="s">
        <v>262</v>
      </c>
      <c r="E305" s="52">
        <v>1</v>
      </c>
      <c r="F305" s="53" t="s">
        <v>395</v>
      </c>
      <c r="G305" s="54" t="s">
        <v>396</v>
      </c>
      <c r="H305" s="54" t="s">
        <v>396</v>
      </c>
      <c r="I305" s="86" t="s">
        <v>397</v>
      </c>
      <c r="J305" s="55" t="s">
        <v>731</v>
      </c>
      <c r="K305" s="55" t="s">
        <v>1054</v>
      </c>
      <c r="L305" s="55" t="s">
        <v>916</v>
      </c>
      <c r="M305" s="55" t="s">
        <v>523</v>
      </c>
      <c r="N305" s="55" t="s">
        <v>869</v>
      </c>
      <c r="O305" s="56">
        <v>385561120.56999999</v>
      </c>
      <c r="P305" s="56">
        <v>1486978112.02</v>
      </c>
      <c r="Q305" s="56">
        <v>31142428.989999998</v>
      </c>
      <c r="R305" s="56">
        <v>417383235.52999997</v>
      </c>
      <c r="S305" s="57" t="s">
        <v>1409</v>
      </c>
      <c r="T305" s="56">
        <v>1486298426.05</v>
      </c>
      <c r="U305" s="58" t="s">
        <v>314</v>
      </c>
      <c r="V305" s="59" t="s">
        <v>1602</v>
      </c>
      <c r="W305" s="60">
        <f t="shared" si="10"/>
        <v>1096</v>
      </c>
    </row>
    <row r="306" spans="1:28" s="9" customFormat="1" ht="139.5" customHeight="1">
      <c r="A306" s="49">
        <v>18</v>
      </c>
      <c r="B306" s="50" t="s">
        <v>390</v>
      </c>
      <c r="C306" s="51" t="s">
        <v>132</v>
      </c>
      <c r="D306" s="51" t="s">
        <v>262</v>
      </c>
      <c r="E306" s="52">
        <v>1</v>
      </c>
      <c r="F306" s="53" t="s">
        <v>395</v>
      </c>
      <c r="G306" s="54" t="s">
        <v>396</v>
      </c>
      <c r="H306" s="54" t="s">
        <v>396</v>
      </c>
      <c r="I306" s="86" t="s">
        <v>432</v>
      </c>
      <c r="J306" s="55" t="s">
        <v>433</v>
      </c>
      <c r="K306" s="55" t="s">
        <v>434</v>
      </c>
      <c r="L306" s="55" t="s">
        <v>916</v>
      </c>
      <c r="M306" s="55" t="s">
        <v>552</v>
      </c>
      <c r="N306" s="55" t="s">
        <v>1019</v>
      </c>
      <c r="O306" s="56">
        <v>14146188.15</v>
      </c>
      <c r="P306" s="56">
        <v>125701238.70999999</v>
      </c>
      <c r="Q306" s="56">
        <v>2864691.77</v>
      </c>
      <c r="R306" s="56">
        <v>127514592.05</v>
      </c>
      <c r="S306" s="57" t="s">
        <v>1412</v>
      </c>
      <c r="T306" s="56">
        <v>15197526.58</v>
      </c>
      <c r="U306" s="58" t="s">
        <v>314</v>
      </c>
      <c r="V306" s="59" t="s">
        <v>1605</v>
      </c>
      <c r="W306" s="60">
        <f t="shared" si="10"/>
        <v>1451</v>
      </c>
    </row>
    <row r="307" spans="1:28" s="9" customFormat="1" ht="139.5" customHeight="1">
      <c r="A307" s="49">
        <v>18</v>
      </c>
      <c r="B307" s="50" t="s">
        <v>390</v>
      </c>
      <c r="C307" s="51" t="s">
        <v>132</v>
      </c>
      <c r="D307" s="51" t="s">
        <v>262</v>
      </c>
      <c r="E307" s="52">
        <v>1</v>
      </c>
      <c r="F307" s="53" t="s">
        <v>395</v>
      </c>
      <c r="G307" s="54" t="s">
        <v>396</v>
      </c>
      <c r="H307" s="54" t="s">
        <v>396</v>
      </c>
      <c r="I307" s="86" t="s">
        <v>398</v>
      </c>
      <c r="J307" s="55" t="s">
        <v>101</v>
      </c>
      <c r="K307" s="55" t="s">
        <v>428</v>
      </c>
      <c r="L307" s="55" t="s">
        <v>704</v>
      </c>
      <c r="M307" s="55" t="s">
        <v>637</v>
      </c>
      <c r="N307" s="55" t="s">
        <v>465</v>
      </c>
      <c r="O307" s="56">
        <v>624859478.27999997</v>
      </c>
      <c r="P307" s="56">
        <v>81900000</v>
      </c>
      <c r="Q307" s="56">
        <v>33805985.659999996</v>
      </c>
      <c r="R307" s="56">
        <v>8700596.0700000003</v>
      </c>
      <c r="S307" s="57" t="s">
        <v>1410</v>
      </c>
      <c r="T307" s="56">
        <v>731864867.87</v>
      </c>
      <c r="U307" s="58" t="s">
        <v>314</v>
      </c>
      <c r="V307" s="59" t="s">
        <v>1603</v>
      </c>
      <c r="W307" s="60">
        <f t="shared" si="10"/>
        <v>1101</v>
      </c>
    </row>
    <row r="308" spans="1:28" s="9" customFormat="1" ht="139.5" customHeight="1">
      <c r="A308" s="49">
        <v>18</v>
      </c>
      <c r="B308" s="50" t="s">
        <v>390</v>
      </c>
      <c r="C308" s="51" t="s">
        <v>132</v>
      </c>
      <c r="D308" s="51" t="s">
        <v>262</v>
      </c>
      <c r="E308" s="52">
        <v>1</v>
      </c>
      <c r="F308" s="53" t="s">
        <v>395</v>
      </c>
      <c r="G308" s="54" t="s">
        <v>396</v>
      </c>
      <c r="H308" s="54" t="s">
        <v>396</v>
      </c>
      <c r="I308" s="86" t="s">
        <v>429</v>
      </c>
      <c r="J308" s="55" t="s">
        <v>430</v>
      </c>
      <c r="K308" s="55" t="s">
        <v>431</v>
      </c>
      <c r="L308" s="55" t="s">
        <v>704</v>
      </c>
      <c r="M308" s="55" t="s">
        <v>637</v>
      </c>
      <c r="N308" s="55" t="s">
        <v>465</v>
      </c>
      <c r="O308" s="56">
        <v>11910155.5</v>
      </c>
      <c r="P308" s="56">
        <v>0</v>
      </c>
      <c r="Q308" s="56">
        <v>504135.65</v>
      </c>
      <c r="R308" s="56">
        <v>2389723.63</v>
      </c>
      <c r="S308" s="57" t="s">
        <v>1411</v>
      </c>
      <c r="T308" s="56">
        <v>10024567.52</v>
      </c>
      <c r="U308" s="58" t="s">
        <v>314</v>
      </c>
      <c r="V308" s="59" t="s">
        <v>1604</v>
      </c>
      <c r="W308" s="60">
        <f t="shared" si="10"/>
        <v>1102</v>
      </c>
    </row>
    <row r="309" spans="1:28" s="9" customFormat="1" ht="139.5" customHeight="1">
      <c r="A309" s="49">
        <v>18</v>
      </c>
      <c r="B309" s="50" t="s">
        <v>390</v>
      </c>
      <c r="C309" s="51" t="s">
        <v>132</v>
      </c>
      <c r="D309" s="51" t="s">
        <v>262</v>
      </c>
      <c r="E309" s="52">
        <v>1</v>
      </c>
      <c r="F309" s="53" t="s">
        <v>435</v>
      </c>
      <c r="G309" s="54" t="s">
        <v>436</v>
      </c>
      <c r="H309" s="54" t="s">
        <v>436</v>
      </c>
      <c r="I309" s="86" t="s">
        <v>449</v>
      </c>
      <c r="J309" s="55" t="s">
        <v>450</v>
      </c>
      <c r="K309" s="55" t="s">
        <v>1055</v>
      </c>
      <c r="L309" s="55" t="s">
        <v>311</v>
      </c>
      <c r="M309" s="55" t="s">
        <v>881</v>
      </c>
      <c r="N309" s="55" t="s">
        <v>313</v>
      </c>
      <c r="O309" s="56">
        <v>94247.87</v>
      </c>
      <c r="P309" s="56">
        <v>0</v>
      </c>
      <c r="Q309" s="56">
        <v>2945.33</v>
      </c>
      <c r="R309" s="56">
        <v>40193.56</v>
      </c>
      <c r="S309" s="57" t="s">
        <v>1416</v>
      </c>
      <c r="T309" s="56">
        <v>56999.64</v>
      </c>
      <c r="U309" s="58" t="s">
        <v>314</v>
      </c>
      <c r="V309" s="59" t="s">
        <v>1608</v>
      </c>
      <c r="W309" s="60">
        <f t="shared" si="10"/>
        <v>194</v>
      </c>
    </row>
    <row r="310" spans="1:28" s="9" customFormat="1" ht="228" customHeight="1">
      <c r="A310" s="49">
        <v>18</v>
      </c>
      <c r="B310" s="50" t="s">
        <v>390</v>
      </c>
      <c r="C310" s="51" t="s">
        <v>132</v>
      </c>
      <c r="D310" s="51" t="s">
        <v>262</v>
      </c>
      <c r="E310" s="52">
        <v>1</v>
      </c>
      <c r="F310" s="53" t="s">
        <v>435</v>
      </c>
      <c r="G310" s="54" t="s">
        <v>436</v>
      </c>
      <c r="H310" s="54" t="s">
        <v>436</v>
      </c>
      <c r="I310" s="86" t="s">
        <v>437</v>
      </c>
      <c r="J310" s="55" t="s">
        <v>438</v>
      </c>
      <c r="K310" s="55" t="s">
        <v>236</v>
      </c>
      <c r="L310" s="55" t="s">
        <v>916</v>
      </c>
      <c r="M310" s="55" t="s">
        <v>552</v>
      </c>
      <c r="N310" s="55" t="s">
        <v>313</v>
      </c>
      <c r="O310" s="56">
        <v>59598021.390000001</v>
      </c>
      <c r="P310" s="56">
        <v>3728599.97</v>
      </c>
      <c r="Q310" s="56">
        <v>3393860.45</v>
      </c>
      <c r="R310" s="56">
        <v>2763481.64</v>
      </c>
      <c r="S310" s="57" t="s">
        <v>1415</v>
      </c>
      <c r="T310" s="56">
        <v>63957000.170000002</v>
      </c>
      <c r="U310" s="58" t="s">
        <v>314</v>
      </c>
      <c r="V310" s="59" t="s">
        <v>1607</v>
      </c>
      <c r="W310" s="60">
        <f t="shared" si="10"/>
        <v>110</v>
      </c>
    </row>
    <row r="311" spans="1:28" s="9" customFormat="1" ht="139.5" customHeight="1">
      <c r="A311" s="49">
        <v>18</v>
      </c>
      <c r="B311" s="50" t="s">
        <v>390</v>
      </c>
      <c r="C311" s="51" t="s">
        <v>132</v>
      </c>
      <c r="D311" s="51" t="s">
        <v>262</v>
      </c>
      <c r="E311" s="52">
        <v>1</v>
      </c>
      <c r="F311" s="53" t="s">
        <v>435</v>
      </c>
      <c r="G311" s="54" t="s">
        <v>436</v>
      </c>
      <c r="H311" s="54" t="s">
        <v>436</v>
      </c>
      <c r="I311" s="86" t="s">
        <v>237</v>
      </c>
      <c r="J311" s="55" t="s">
        <v>447</v>
      </c>
      <c r="K311" s="55" t="s">
        <v>448</v>
      </c>
      <c r="L311" s="55" t="s">
        <v>916</v>
      </c>
      <c r="M311" s="55" t="s">
        <v>552</v>
      </c>
      <c r="N311" s="55" t="s">
        <v>465</v>
      </c>
      <c r="O311" s="56">
        <v>3052245569.5900002</v>
      </c>
      <c r="P311" s="56">
        <v>28717546304.360001</v>
      </c>
      <c r="Q311" s="56">
        <v>503447590.97000003</v>
      </c>
      <c r="R311" s="56">
        <v>28692824446.34</v>
      </c>
      <c r="S311" s="57" t="s">
        <v>1413</v>
      </c>
      <c r="T311" s="56">
        <v>3580415018.5799999</v>
      </c>
      <c r="U311" s="58" t="s">
        <v>314</v>
      </c>
      <c r="V311" s="59" t="s">
        <v>1606</v>
      </c>
      <c r="W311" s="60">
        <f t="shared" si="10"/>
        <v>889</v>
      </c>
    </row>
    <row r="312" spans="1:28" s="9" customFormat="1" ht="164.25" customHeight="1">
      <c r="A312" s="49">
        <v>18</v>
      </c>
      <c r="B312" s="50" t="s">
        <v>390</v>
      </c>
      <c r="C312" s="51" t="s">
        <v>132</v>
      </c>
      <c r="D312" s="51" t="s">
        <v>262</v>
      </c>
      <c r="E312" s="52">
        <v>1</v>
      </c>
      <c r="F312" s="53" t="s">
        <v>435</v>
      </c>
      <c r="G312" s="54" t="s">
        <v>436</v>
      </c>
      <c r="H312" s="54" t="s">
        <v>436</v>
      </c>
      <c r="I312" s="86" t="s">
        <v>219</v>
      </c>
      <c r="J312" s="55" t="s">
        <v>220</v>
      </c>
      <c r="K312" s="55" t="s">
        <v>221</v>
      </c>
      <c r="L312" s="55" t="s">
        <v>916</v>
      </c>
      <c r="M312" s="55" t="s">
        <v>1091</v>
      </c>
      <c r="N312" s="55" t="s">
        <v>214</v>
      </c>
      <c r="O312" s="56">
        <v>1256078449.5899999</v>
      </c>
      <c r="P312" s="56">
        <v>0</v>
      </c>
      <c r="Q312" s="56">
        <v>57323066.590000004</v>
      </c>
      <c r="R312" s="56">
        <v>513837.42</v>
      </c>
      <c r="S312" s="57" t="s">
        <v>1414</v>
      </c>
      <c r="T312" s="56">
        <v>1312887678.76</v>
      </c>
      <c r="U312" s="58" t="s">
        <v>314</v>
      </c>
      <c r="V312" s="59" t="s">
        <v>1858</v>
      </c>
      <c r="W312" s="60">
        <f t="shared" si="10"/>
        <v>1492</v>
      </c>
    </row>
    <row r="313" spans="1:28" s="9" customFormat="1" ht="173.25" customHeight="1">
      <c r="A313" s="49">
        <v>18</v>
      </c>
      <c r="B313" s="50" t="s">
        <v>390</v>
      </c>
      <c r="C313" s="51" t="s">
        <v>132</v>
      </c>
      <c r="D313" s="51" t="s">
        <v>262</v>
      </c>
      <c r="E313" s="52">
        <v>1</v>
      </c>
      <c r="F313" s="53" t="s">
        <v>451</v>
      </c>
      <c r="G313" s="54" t="s">
        <v>452</v>
      </c>
      <c r="H313" s="54" t="s">
        <v>452</v>
      </c>
      <c r="I313" s="86" t="s">
        <v>844</v>
      </c>
      <c r="J313" s="55" t="s">
        <v>845</v>
      </c>
      <c r="K313" s="55" t="s">
        <v>1143</v>
      </c>
      <c r="L313" s="55" t="s">
        <v>311</v>
      </c>
      <c r="M313" s="55" t="s">
        <v>881</v>
      </c>
      <c r="N313" s="55" t="s">
        <v>869</v>
      </c>
      <c r="O313" s="56">
        <v>11071382.42</v>
      </c>
      <c r="P313" s="56">
        <v>28594033.489999998</v>
      </c>
      <c r="Q313" s="56">
        <v>1050219.02</v>
      </c>
      <c r="R313" s="56">
        <v>3326463.9</v>
      </c>
      <c r="S313" s="57" t="s">
        <v>1859</v>
      </c>
      <c r="T313" s="56">
        <v>37389171.030000001</v>
      </c>
      <c r="U313" s="58" t="s">
        <v>314</v>
      </c>
      <c r="V313" s="59" t="s">
        <v>1609</v>
      </c>
      <c r="W313" s="60">
        <f t="shared" si="10"/>
        <v>1115</v>
      </c>
    </row>
    <row r="314" spans="1:28" s="9" customFormat="1" ht="280.5" customHeight="1">
      <c r="A314" s="49">
        <v>18</v>
      </c>
      <c r="B314" s="50" t="s">
        <v>390</v>
      </c>
      <c r="C314" s="51" t="s">
        <v>132</v>
      </c>
      <c r="D314" s="51" t="s">
        <v>262</v>
      </c>
      <c r="E314" s="52">
        <v>1</v>
      </c>
      <c r="F314" s="53" t="s">
        <v>1144</v>
      </c>
      <c r="G314" s="54" t="s">
        <v>675</v>
      </c>
      <c r="H314" s="54" t="s">
        <v>675</v>
      </c>
      <c r="I314" s="86" t="s">
        <v>676</v>
      </c>
      <c r="J314" s="55" t="s">
        <v>677</v>
      </c>
      <c r="K314" s="55" t="s">
        <v>1056</v>
      </c>
      <c r="L314" s="55" t="s">
        <v>916</v>
      </c>
      <c r="M314" s="55" t="s">
        <v>838</v>
      </c>
      <c r="N314" s="55" t="s">
        <v>1019</v>
      </c>
      <c r="O314" s="56">
        <v>1147980870.5899999</v>
      </c>
      <c r="P314" s="56">
        <v>150792035</v>
      </c>
      <c r="Q314" s="56">
        <v>57806103.609999999</v>
      </c>
      <c r="R314" s="56">
        <v>23720480.620000001</v>
      </c>
      <c r="S314" s="57" t="s">
        <v>1417</v>
      </c>
      <c r="T314" s="56">
        <v>1332858528.5799999</v>
      </c>
      <c r="U314" s="58" t="s">
        <v>314</v>
      </c>
      <c r="V314" s="59" t="s">
        <v>1610</v>
      </c>
      <c r="W314" s="60">
        <f t="shared" si="10"/>
        <v>1354</v>
      </c>
    </row>
    <row r="315" spans="1:28" s="9" customFormat="1" ht="139.5" customHeight="1">
      <c r="A315" s="49">
        <v>18</v>
      </c>
      <c r="B315" s="50" t="s">
        <v>390</v>
      </c>
      <c r="C315" s="51" t="s">
        <v>132</v>
      </c>
      <c r="D315" s="51" t="s">
        <v>262</v>
      </c>
      <c r="E315" s="52">
        <v>1</v>
      </c>
      <c r="F315" s="53" t="s">
        <v>678</v>
      </c>
      <c r="G315" s="54" t="s">
        <v>679</v>
      </c>
      <c r="H315" s="54" t="s">
        <v>679</v>
      </c>
      <c r="I315" s="86" t="s">
        <v>474</v>
      </c>
      <c r="J315" s="55" t="s">
        <v>475</v>
      </c>
      <c r="K315" s="55" t="s">
        <v>1481</v>
      </c>
      <c r="L315" s="55" t="s">
        <v>311</v>
      </c>
      <c r="M315" s="55" t="s">
        <v>764</v>
      </c>
      <c r="N315" s="55" t="s">
        <v>869</v>
      </c>
      <c r="O315" s="56">
        <v>225084926.34999999</v>
      </c>
      <c r="P315" s="56">
        <v>2183296646.4200001</v>
      </c>
      <c r="Q315" s="56">
        <v>16046605.869999999</v>
      </c>
      <c r="R315" s="56">
        <v>1879207728.74</v>
      </c>
      <c r="S315" s="57" t="s">
        <v>1860</v>
      </c>
      <c r="T315" s="56">
        <v>545220449.89999998</v>
      </c>
      <c r="U315" s="58" t="s">
        <v>314</v>
      </c>
      <c r="V315" s="59" t="s">
        <v>1612</v>
      </c>
      <c r="W315" s="60">
        <f t="shared" si="10"/>
        <v>1345</v>
      </c>
    </row>
    <row r="316" spans="1:28" s="9" customFormat="1" ht="139.5" customHeight="1">
      <c r="A316" s="49">
        <v>18</v>
      </c>
      <c r="B316" s="50" t="s">
        <v>390</v>
      </c>
      <c r="C316" s="51" t="s">
        <v>132</v>
      </c>
      <c r="D316" s="51" t="s">
        <v>262</v>
      </c>
      <c r="E316" s="52">
        <v>1</v>
      </c>
      <c r="F316" s="53" t="s">
        <v>678</v>
      </c>
      <c r="G316" s="54" t="s">
        <v>679</v>
      </c>
      <c r="H316" s="54" t="s">
        <v>679</v>
      </c>
      <c r="I316" s="86" t="s">
        <v>476</v>
      </c>
      <c r="J316" s="55" t="s">
        <v>642</v>
      </c>
      <c r="K316" s="55" t="s">
        <v>643</v>
      </c>
      <c r="L316" s="55" t="s">
        <v>311</v>
      </c>
      <c r="M316" s="55" t="s">
        <v>881</v>
      </c>
      <c r="N316" s="55" t="s">
        <v>313</v>
      </c>
      <c r="O316" s="56">
        <v>575043687.76999998</v>
      </c>
      <c r="P316" s="56">
        <v>317662616.48000002</v>
      </c>
      <c r="Q316" s="56">
        <v>22571963.199999999</v>
      </c>
      <c r="R316" s="56">
        <v>461247617.17000002</v>
      </c>
      <c r="S316" s="57" t="s">
        <v>1861</v>
      </c>
      <c r="T316" s="56">
        <v>454030650.27999997</v>
      </c>
      <c r="U316" s="58" t="s">
        <v>314</v>
      </c>
      <c r="V316" s="59" t="s">
        <v>1613</v>
      </c>
      <c r="W316" s="60">
        <f t="shared" si="10"/>
        <v>58</v>
      </c>
    </row>
    <row r="317" spans="1:28" s="9" customFormat="1" ht="139.5" customHeight="1">
      <c r="A317" s="49">
        <v>18</v>
      </c>
      <c r="B317" s="50" t="s">
        <v>390</v>
      </c>
      <c r="C317" s="51" t="s">
        <v>132</v>
      </c>
      <c r="D317" s="51" t="s">
        <v>262</v>
      </c>
      <c r="E317" s="52">
        <v>1</v>
      </c>
      <c r="F317" s="53" t="s">
        <v>678</v>
      </c>
      <c r="G317" s="54" t="s">
        <v>679</v>
      </c>
      <c r="H317" s="54" t="s">
        <v>679</v>
      </c>
      <c r="I317" s="86" t="s">
        <v>680</v>
      </c>
      <c r="J317" s="55" t="s">
        <v>681</v>
      </c>
      <c r="K317" s="55" t="s">
        <v>473</v>
      </c>
      <c r="L317" s="55" t="s">
        <v>311</v>
      </c>
      <c r="M317" s="55" t="s">
        <v>881</v>
      </c>
      <c r="N317" s="55" t="s">
        <v>869</v>
      </c>
      <c r="O317" s="56">
        <v>308442077.99000001</v>
      </c>
      <c r="P317" s="56">
        <v>36085723.240000002</v>
      </c>
      <c r="Q317" s="56">
        <v>13746138.890000001</v>
      </c>
      <c r="R317" s="56">
        <v>43143567.799999997</v>
      </c>
      <c r="S317" s="57" t="s">
        <v>1418</v>
      </c>
      <c r="T317" s="56">
        <v>315130372.31999999</v>
      </c>
      <c r="U317" s="58" t="s">
        <v>314</v>
      </c>
      <c r="V317" s="59" t="s">
        <v>1611</v>
      </c>
      <c r="W317" s="60">
        <f t="shared" si="10"/>
        <v>1050</v>
      </c>
    </row>
    <row r="318" spans="1:28" s="48" customFormat="1" ht="20.25" customHeight="1" outlineLevel="2">
      <c r="A318" s="68"/>
      <c r="B318" s="98" t="s">
        <v>385</v>
      </c>
      <c r="C318" s="99"/>
      <c r="D318" s="99"/>
      <c r="E318" s="69">
        <f>SUBTOTAL(9,E319:E324)</f>
        <v>6</v>
      </c>
      <c r="F318" s="70"/>
      <c r="G318" s="70"/>
      <c r="H318" s="70"/>
      <c r="I318" s="88"/>
      <c r="J318" s="70"/>
      <c r="K318" s="70"/>
      <c r="L318" s="70"/>
      <c r="M318" s="70"/>
      <c r="N318" s="70"/>
      <c r="O318" s="72"/>
      <c r="P318" s="72"/>
      <c r="Q318" s="72"/>
      <c r="R318" s="72"/>
      <c r="S318" s="70"/>
      <c r="T318" s="72"/>
      <c r="U318" s="70"/>
      <c r="V318" s="73"/>
      <c r="W318" s="71"/>
      <c r="X318" s="9"/>
      <c r="Y318" s="9"/>
      <c r="Z318" s="9"/>
      <c r="AA318" s="9"/>
      <c r="AB318" s="9"/>
    </row>
    <row r="319" spans="1:28" s="9" customFormat="1" ht="139.5" customHeight="1">
      <c r="A319" s="49">
        <v>18</v>
      </c>
      <c r="B319" s="50" t="s">
        <v>390</v>
      </c>
      <c r="C319" s="51" t="s">
        <v>132</v>
      </c>
      <c r="D319" s="51" t="s">
        <v>1020</v>
      </c>
      <c r="E319" s="52">
        <v>1</v>
      </c>
      <c r="F319" s="53" t="s">
        <v>678</v>
      </c>
      <c r="G319" s="54" t="s">
        <v>679</v>
      </c>
      <c r="H319" s="54" t="s">
        <v>645</v>
      </c>
      <c r="I319" s="86" t="s">
        <v>646</v>
      </c>
      <c r="J319" s="55" t="s">
        <v>647</v>
      </c>
      <c r="K319" s="55" t="s">
        <v>644</v>
      </c>
      <c r="L319" s="55" t="s">
        <v>311</v>
      </c>
      <c r="M319" s="55" t="s">
        <v>764</v>
      </c>
      <c r="N319" s="55" t="s">
        <v>869</v>
      </c>
      <c r="O319" s="56">
        <v>14861.76</v>
      </c>
      <c r="P319" s="56">
        <v>0</v>
      </c>
      <c r="Q319" s="56">
        <v>1936.03</v>
      </c>
      <c r="R319" s="56">
        <v>0</v>
      </c>
      <c r="S319" s="57" t="s">
        <v>1419</v>
      </c>
      <c r="T319" s="56">
        <v>16797.79</v>
      </c>
      <c r="U319" s="58" t="s">
        <v>314</v>
      </c>
      <c r="V319" s="59" t="s">
        <v>1614</v>
      </c>
      <c r="W319" s="60">
        <f t="shared" ref="W319:W324" si="11">IF(OR(LEFT(I319)="7",LEFT(I319,1)="8"),VALUE(RIGHT(I319,3)),VALUE(RIGHT(I319,4)))</f>
        <v>1042</v>
      </c>
    </row>
    <row r="320" spans="1:28" s="9" customFormat="1" ht="139.5" customHeight="1">
      <c r="A320" s="49">
        <v>18</v>
      </c>
      <c r="B320" s="50" t="s">
        <v>390</v>
      </c>
      <c r="C320" s="51" t="s">
        <v>132</v>
      </c>
      <c r="D320" s="51" t="s">
        <v>1020</v>
      </c>
      <c r="E320" s="52">
        <v>1</v>
      </c>
      <c r="F320" s="53" t="s">
        <v>678</v>
      </c>
      <c r="G320" s="54" t="s">
        <v>679</v>
      </c>
      <c r="H320" s="54" t="s">
        <v>375</v>
      </c>
      <c r="I320" s="86" t="s">
        <v>828</v>
      </c>
      <c r="J320" s="55" t="s">
        <v>216</v>
      </c>
      <c r="K320" s="55" t="s">
        <v>217</v>
      </c>
      <c r="L320" s="55" t="s">
        <v>311</v>
      </c>
      <c r="M320" s="55" t="s">
        <v>312</v>
      </c>
      <c r="N320" s="55" t="s">
        <v>313</v>
      </c>
      <c r="O320" s="56">
        <v>0</v>
      </c>
      <c r="P320" s="56">
        <v>251362000.03999999</v>
      </c>
      <c r="Q320" s="56">
        <v>0</v>
      </c>
      <c r="R320" s="56">
        <v>251362000.03999999</v>
      </c>
      <c r="S320" s="57" t="s">
        <v>1862</v>
      </c>
      <c r="T320" s="56">
        <v>0</v>
      </c>
      <c r="U320" s="58" t="s">
        <v>314</v>
      </c>
      <c r="V320" s="59" t="s">
        <v>1615</v>
      </c>
      <c r="W320" s="60">
        <f t="shared" si="11"/>
        <v>149</v>
      </c>
    </row>
    <row r="321" spans="1:28" s="9" customFormat="1" ht="139.5" customHeight="1">
      <c r="A321" s="49">
        <v>18</v>
      </c>
      <c r="B321" s="50" t="s">
        <v>390</v>
      </c>
      <c r="C321" s="51" t="s">
        <v>132</v>
      </c>
      <c r="D321" s="51" t="s">
        <v>1020</v>
      </c>
      <c r="E321" s="52">
        <v>1</v>
      </c>
      <c r="F321" s="53" t="s">
        <v>678</v>
      </c>
      <c r="G321" s="54" t="s">
        <v>679</v>
      </c>
      <c r="H321" s="54" t="s">
        <v>218</v>
      </c>
      <c r="I321" s="86" t="s">
        <v>328</v>
      </c>
      <c r="J321" s="55" t="s">
        <v>329</v>
      </c>
      <c r="K321" s="55" t="s">
        <v>644</v>
      </c>
      <c r="L321" s="55" t="s">
        <v>311</v>
      </c>
      <c r="M321" s="55" t="s">
        <v>764</v>
      </c>
      <c r="N321" s="55" t="s">
        <v>869</v>
      </c>
      <c r="O321" s="56">
        <v>11745.01</v>
      </c>
      <c r="P321" s="56">
        <v>0</v>
      </c>
      <c r="Q321" s="56">
        <v>456.65</v>
      </c>
      <c r="R321" s="56">
        <v>0</v>
      </c>
      <c r="S321" s="57" t="s">
        <v>1419</v>
      </c>
      <c r="T321" s="56">
        <v>12201.66</v>
      </c>
      <c r="U321" s="58" t="s">
        <v>314</v>
      </c>
      <c r="V321" s="59" t="s">
        <v>1616</v>
      </c>
      <c r="W321" s="60">
        <f t="shared" si="11"/>
        <v>860</v>
      </c>
    </row>
    <row r="322" spans="1:28" s="9" customFormat="1" ht="139.5" customHeight="1">
      <c r="A322" s="49">
        <v>18</v>
      </c>
      <c r="B322" s="50" t="s">
        <v>390</v>
      </c>
      <c r="C322" s="51" t="s">
        <v>132</v>
      </c>
      <c r="D322" s="51" t="s">
        <v>1020</v>
      </c>
      <c r="E322" s="52">
        <v>1</v>
      </c>
      <c r="F322" s="53" t="s">
        <v>678</v>
      </c>
      <c r="G322" s="54" t="s">
        <v>679</v>
      </c>
      <c r="H322" s="54" t="s">
        <v>330</v>
      </c>
      <c r="I322" s="86" t="s">
        <v>331</v>
      </c>
      <c r="J322" s="55" t="s">
        <v>332</v>
      </c>
      <c r="K322" s="55" t="s">
        <v>644</v>
      </c>
      <c r="L322" s="55" t="s">
        <v>311</v>
      </c>
      <c r="M322" s="55" t="s">
        <v>312</v>
      </c>
      <c r="N322" s="55" t="s">
        <v>869</v>
      </c>
      <c r="O322" s="56">
        <v>16894.5</v>
      </c>
      <c r="P322" s="56">
        <v>0</v>
      </c>
      <c r="Q322" s="56">
        <v>2186.1</v>
      </c>
      <c r="R322" s="56">
        <v>0</v>
      </c>
      <c r="S322" s="57" t="s">
        <v>1419</v>
      </c>
      <c r="T322" s="56">
        <v>19080.599999999999</v>
      </c>
      <c r="U322" s="58" t="s">
        <v>314</v>
      </c>
      <c r="V322" s="59" t="s">
        <v>1617</v>
      </c>
      <c r="W322" s="60">
        <f t="shared" si="11"/>
        <v>850</v>
      </c>
    </row>
    <row r="323" spans="1:28" s="9" customFormat="1" ht="139.5" customHeight="1">
      <c r="A323" s="49">
        <v>18</v>
      </c>
      <c r="B323" s="50" t="s">
        <v>390</v>
      </c>
      <c r="C323" s="51" t="s">
        <v>132</v>
      </c>
      <c r="D323" s="51" t="s">
        <v>1020</v>
      </c>
      <c r="E323" s="52">
        <v>1</v>
      </c>
      <c r="F323" s="53" t="s">
        <v>678</v>
      </c>
      <c r="G323" s="54" t="s">
        <v>679</v>
      </c>
      <c r="H323" s="54" t="s">
        <v>333</v>
      </c>
      <c r="I323" s="86" t="s">
        <v>334</v>
      </c>
      <c r="J323" s="55" t="s">
        <v>335</v>
      </c>
      <c r="K323" s="55" t="s">
        <v>644</v>
      </c>
      <c r="L323" s="55" t="s">
        <v>311</v>
      </c>
      <c r="M323" s="55" t="s">
        <v>312</v>
      </c>
      <c r="N323" s="55" t="s">
        <v>869</v>
      </c>
      <c r="O323" s="56">
        <v>28057.01</v>
      </c>
      <c r="P323" s="56">
        <v>0</v>
      </c>
      <c r="Q323" s="56">
        <v>1278.45</v>
      </c>
      <c r="R323" s="56">
        <v>171.15</v>
      </c>
      <c r="S323" s="57" t="s">
        <v>1419</v>
      </c>
      <c r="T323" s="56">
        <v>29164.31</v>
      </c>
      <c r="U323" s="58" t="s">
        <v>314</v>
      </c>
      <c r="V323" s="59" t="s">
        <v>1618</v>
      </c>
      <c r="W323" s="60">
        <f t="shared" si="11"/>
        <v>857</v>
      </c>
    </row>
    <row r="324" spans="1:28" s="9" customFormat="1" ht="139.5" customHeight="1">
      <c r="A324" s="49">
        <v>18</v>
      </c>
      <c r="B324" s="50" t="s">
        <v>390</v>
      </c>
      <c r="C324" s="51" t="s">
        <v>132</v>
      </c>
      <c r="D324" s="51" t="s">
        <v>1020</v>
      </c>
      <c r="E324" s="52">
        <v>1</v>
      </c>
      <c r="F324" s="53" t="s">
        <v>678</v>
      </c>
      <c r="G324" s="54" t="s">
        <v>679</v>
      </c>
      <c r="H324" s="54" t="s">
        <v>336</v>
      </c>
      <c r="I324" s="86" t="s">
        <v>337</v>
      </c>
      <c r="J324" s="55" t="s">
        <v>338</v>
      </c>
      <c r="K324" s="55" t="s">
        <v>644</v>
      </c>
      <c r="L324" s="55" t="s">
        <v>311</v>
      </c>
      <c r="M324" s="55" t="s">
        <v>764</v>
      </c>
      <c r="N324" s="55" t="s">
        <v>869</v>
      </c>
      <c r="O324" s="56">
        <v>14555.86</v>
      </c>
      <c r="P324" s="56">
        <v>0</v>
      </c>
      <c r="Q324" s="56">
        <v>7.38</v>
      </c>
      <c r="R324" s="56">
        <v>14563.24</v>
      </c>
      <c r="S324" s="57" t="s">
        <v>1863</v>
      </c>
      <c r="T324" s="56">
        <v>0</v>
      </c>
      <c r="U324" s="58" t="s">
        <v>314</v>
      </c>
      <c r="V324" s="59" t="s">
        <v>1864</v>
      </c>
      <c r="W324" s="60">
        <f t="shared" si="11"/>
        <v>1043</v>
      </c>
    </row>
    <row r="325" spans="1:28" s="41" customFormat="1" ht="20.25" customHeight="1" outlineLevel="1">
      <c r="A325" s="74"/>
      <c r="B325" s="100" t="s">
        <v>92</v>
      </c>
      <c r="C325" s="101"/>
      <c r="D325" s="101"/>
      <c r="E325" s="75">
        <f>SUBTOTAL(9,E326:E328)</f>
        <v>2</v>
      </c>
      <c r="F325" s="76"/>
      <c r="G325" s="76"/>
      <c r="H325" s="76"/>
      <c r="I325" s="89"/>
      <c r="J325" s="76"/>
      <c r="K325" s="76"/>
      <c r="L325" s="76"/>
      <c r="M325" s="76"/>
      <c r="N325" s="76"/>
      <c r="O325" s="78"/>
      <c r="P325" s="78"/>
      <c r="Q325" s="78"/>
      <c r="R325" s="78"/>
      <c r="S325" s="76"/>
      <c r="T325" s="78"/>
      <c r="U325" s="76"/>
      <c r="V325" s="79"/>
      <c r="W325" s="77"/>
      <c r="X325" s="9"/>
      <c r="Y325" s="9"/>
    </row>
    <row r="326" spans="1:28" s="48" customFormat="1" ht="20.25" customHeight="1" outlineLevel="2">
      <c r="A326" s="42"/>
      <c r="B326" s="96" t="s">
        <v>382</v>
      </c>
      <c r="C326" s="97"/>
      <c r="D326" s="97"/>
      <c r="E326" s="43">
        <f>SUBTOTAL(9,E327:E328)</f>
        <v>2</v>
      </c>
      <c r="F326" s="44"/>
      <c r="G326" s="44"/>
      <c r="H326" s="44"/>
      <c r="I326" s="85"/>
      <c r="J326" s="44"/>
      <c r="K326" s="44"/>
      <c r="L326" s="44"/>
      <c r="M326" s="44"/>
      <c r="N326" s="44"/>
      <c r="O326" s="46"/>
      <c r="P326" s="46"/>
      <c r="Q326" s="46"/>
      <c r="R326" s="46"/>
      <c r="S326" s="44"/>
      <c r="T326" s="46"/>
      <c r="U326" s="44"/>
      <c r="V326" s="47"/>
      <c r="W326" s="45"/>
      <c r="X326" s="41"/>
      <c r="Y326" s="9"/>
    </row>
    <row r="327" spans="1:28" s="9" customFormat="1" ht="183" customHeight="1">
      <c r="A327" s="49">
        <v>18</v>
      </c>
      <c r="B327" s="50" t="s">
        <v>390</v>
      </c>
      <c r="C327" s="51" t="s">
        <v>213</v>
      </c>
      <c r="D327" s="51" t="s">
        <v>262</v>
      </c>
      <c r="E327" s="52">
        <v>1</v>
      </c>
      <c r="F327" s="53" t="s">
        <v>435</v>
      </c>
      <c r="G327" s="54" t="s">
        <v>436</v>
      </c>
      <c r="H327" s="54" t="s">
        <v>436</v>
      </c>
      <c r="I327" s="86" t="s">
        <v>669</v>
      </c>
      <c r="J327" s="55" t="s">
        <v>671</v>
      </c>
      <c r="K327" s="55" t="s">
        <v>1176</v>
      </c>
      <c r="L327" s="55" t="s">
        <v>916</v>
      </c>
      <c r="M327" s="55" t="s">
        <v>1032</v>
      </c>
      <c r="N327" s="55" t="s">
        <v>313</v>
      </c>
      <c r="O327" s="56">
        <v>213379.17</v>
      </c>
      <c r="P327" s="56">
        <v>0</v>
      </c>
      <c r="Q327" s="56">
        <v>5809.98</v>
      </c>
      <c r="R327" s="56">
        <v>218048.57</v>
      </c>
      <c r="S327" s="57" t="s">
        <v>1420</v>
      </c>
      <c r="T327" s="56">
        <v>1140.58</v>
      </c>
      <c r="U327" s="58" t="s">
        <v>314</v>
      </c>
      <c r="V327" s="59" t="s">
        <v>1865</v>
      </c>
      <c r="W327" s="60">
        <f>IF(OR(LEFT(I327)="7",LEFT(I327,1)="8"),VALUE(RIGHT(I327,3)),VALUE(RIGHT(I327,4)))</f>
        <v>1460</v>
      </c>
    </row>
    <row r="328" spans="1:28" s="9" customFormat="1" ht="196.5" customHeight="1">
      <c r="A328" s="49">
        <v>18</v>
      </c>
      <c r="B328" s="50" t="s">
        <v>390</v>
      </c>
      <c r="C328" s="51" t="s">
        <v>213</v>
      </c>
      <c r="D328" s="51" t="s">
        <v>262</v>
      </c>
      <c r="E328" s="52">
        <v>1</v>
      </c>
      <c r="F328" s="53" t="s">
        <v>435</v>
      </c>
      <c r="G328" s="54" t="s">
        <v>436</v>
      </c>
      <c r="H328" s="54" t="s">
        <v>436</v>
      </c>
      <c r="I328" s="86" t="s">
        <v>610</v>
      </c>
      <c r="J328" s="55" t="s">
        <v>611</v>
      </c>
      <c r="K328" s="55" t="s">
        <v>1059</v>
      </c>
      <c r="L328" s="55" t="s">
        <v>916</v>
      </c>
      <c r="M328" s="55" t="s">
        <v>1032</v>
      </c>
      <c r="N328" s="55" t="s">
        <v>313</v>
      </c>
      <c r="O328" s="56">
        <v>1029920171.54</v>
      </c>
      <c r="P328" s="56">
        <v>186585889.43000001</v>
      </c>
      <c r="Q328" s="56">
        <v>45339271.560000002</v>
      </c>
      <c r="R328" s="56">
        <v>5297746.6500000004</v>
      </c>
      <c r="S328" s="57" t="s">
        <v>1421</v>
      </c>
      <c r="T328" s="56">
        <v>1256547585.8800001</v>
      </c>
      <c r="U328" s="58" t="s">
        <v>314</v>
      </c>
      <c r="V328" s="59" t="s">
        <v>1866</v>
      </c>
      <c r="W328" s="60">
        <f>IF(OR(LEFT(I328)="7",LEFT(I328,1)="8"),VALUE(RIGHT(I328,3)),VALUE(RIGHT(I328,4)))</f>
        <v>1480</v>
      </c>
    </row>
    <row r="329" spans="1:28" s="34" customFormat="1" ht="20.25" customHeight="1" outlineLevel="3">
      <c r="A329" s="61"/>
      <c r="B329" s="94" t="s">
        <v>591</v>
      </c>
      <c r="C329" s="95"/>
      <c r="D329" s="95"/>
      <c r="E329" s="62">
        <f>SUBTOTAL(9,E332:E342)</f>
        <v>10</v>
      </c>
      <c r="F329" s="63"/>
      <c r="G329" s="63"/>
      <c r="H329" s="63"/>
      <c r="I329" s="87"/>
      <c r="J329" s="63"/>
      <c r="K329" s="63"/>
      <c r="L329" s="63"/>
      <c r="M329" s="63"/>
      <c r="N329" s="63"/>
      <c r="O329" s="64"/>
      <c r="P329" s="65"/>
      <c r="Q329" s="65"/>
      <c r="R329" s="65"/>
      <c r="S329" s="63"/>
      <c r="T329" s="65"/>
      <c r="U329" s="63"/>
      <c r="V329" s="66"/>
      <c r="W329" s="67"/>
      <c r="X329" s="9"/>
      <c r="Y329" s="9"/>
      <c r="Z329" s="9"/>
      <c r="AA329" s="9"/>
      <c r="AB329" s="9"/>
    </row>
    <row r="330" spans="1:28" s="41" customFormat="1" ht="20.25" customHeight="1" outlineLevel="1">
      <c r="A330" s="35"/>
      <c r="B330" s="92" t="s">
        <v>888</v>
      </c>
      <c r="C330" s="93" t="s">
        <v>886</v>
      </c>
      <c r="D330" s="93"/>
      <c r="E330" s="36">
        <f>SUBTOTAL(9,E332:E342)</f>
        <v>10</v>
      </c>
      <c r="F330" s="37"/>
      <c r="G330" s="37"/>
      <c r="H330" s="37"/>
      <c r="I330" s="84"/>
      <c r="J330" s="37"/>
      <c r="K330" s="37"/>
      <c r="L330" s="37"/>
      <c r="M330" s="37"/>
      <c r="N330" s="37"/>
      <c r="O330" s="39"/>
      <c r="P330" s="39"/>
      <c r="Q330" s="39"/>
      <c r="R330" s="39"/>
      <c r="S330" s="37"/>
      <c r="T330" s="39"/>
      <c r="U330" s="37"/>
      <c r="V330" s="40"/>
      <c r="W330" s="38"/>
      <c r="X330" s="34"/>
      <c r="Y330" s="9"/>
      <c r="Z330" s="9"/>
      <c r="AA330" s="9"/>
      <c r="AB330" s="9"/>
    </row>
    <row r="331" spans="1:28" s="48" customFormat="1" ht="20.25" customHeight="1" outlineLevel="2">
      <c r="A331" s="42"/>
      <c r="B331" s="96" t="s">
        <v>382</v>
      </c>
      <c r="C331" s="97"/>
      <c r="D331" s="97"/>
      <c r="E331" s="43">
        <f>SUBTOTAL(9,E332:E337)</f>
        <v>6</v>
      </c>
      <c r="F331" s="44"/>
      <c r="G331" s="44"/>
      <c r="H331" s="44"/>
      <c r="I331" s="85"/>
      <c r="J331" s="44"/>
      <c r="K331" s="44"/>
      <c r="L331" s="44"/>
      <c r="M331" s="44"/>
      <c r="N331" s="44"/>
      <c r="O331" s="46"/>
      <c r="P331" s="46"/>
      <c r="Q331" s="46"/>
      <c r="R331" s="46"/>
      <c r="S331" s="44"/>
      <c r="T331" s="46"/>
      <c r="U331" s="44"/>
      <c r="V331" s="47"/>
      <c r="W331" s="45"/>
      <c r="X331" s="41"/>
      <c r="Y331" s="9"/>
      <c r="Z331" s="9"/>
      <c r="AA331" s="9"/>
      <c r="AB331" s="9"/>
    </row>
    <row r="332" spans="1:28" s="9" customFormat="1" ht="139.5" customHeight="1">
      <c r="A332" s="49">
        <v>20</v>
      </c>
      <c r="B332" s="50" t="s">
        <v>591</v>
      </c>
      <c r="C332" s="51" t="s">
        <v>132</v>
      </c>
      <c r="D332" s="51" t="s">
        <v>262</v>
      </c>
      <c r="E332" s="52">
        <v>1</v>
      </c>
      <c r="F332" s="53" t="s">
        <v>83</v>
      </c>
      <c r="G332" s="54" t="s">
        <v>1106</v>
      </c>
      <c r="H332" s="54" t="s">
        <v>1106</v>
      </c>
      <c r="I332" s="86" t="s">
        <v>1107</v>
      </c>
      <c r="J332" s="55" t="s">
        <v>1108</v>
      </c>
      <c r="K332" s="55" t="s">
        <v>1060</v>
      </c>
      <c r="L332" s="55" t="s">
        <v>916</v>
      </c>
      <c r="M332" s="55" t="s">
        <v>838</v>
      </c>
      <c r="N332" s="55" t="s">
        <v>1019</v>
      </c>
      <c r="O332" s="56">
        <v>13194227.210000001</v>
      </c>
      <c r="P332" s="56">
        <v>2942551.39</v>
      </c>
      <c r="Q332" s="56">
        <v>136737.82</v>
      </c>
      <c r="R332" s="56">
        <v>70152.600000000006</v>
      </c>
      <c r="S332" s="57" t="s">
        <v>1422</v>
      </c>
      <c r="T332" s="56">
        <v>17962057.66</v>
      </c>
      <c r="U332" s="58" t="s">
        <v>882</v>
      </c>
      <c r="V332" s="59" t="s">
        <v>1867</v>
      </c>
      <c r="W332" s="60">
        <f t="shared" ref="W332:W337" si="12">IF(OR(LEFT(I332)="7",LEFT(I332,1)="8"),VALUE(RIGHT(I332,3)),VALUE(RIGHT(I332,4)))</f>
        <v>416</v>
      </c>
    </row>
    <row r="333" spans="1:28" s="9" customFormat="1" ht="139.5" customHeight="1">
      <c r="A333" s="49">
        <v>20</v>
      </c>
      <c r="B333" s="50" t="s">
        <v>591</v>
      </c>
      <c r="C333" s="51" t="s">
        <v>132</v>
      </c>
      <c r="D333" s="51" t="s">
        <v>262</v>
      </c>
      <c r="E333" s="52">
        <v>1</v>
      </c>
      <c r="F333" s="53" t="s">
        <v>1109</v>
      </c>
      <c r="G333" s="54" t="s">
        <v>1110</v>
      </c>
      <c r="H333" s="54" t="s">
        <v>1110</v>
      </c>
      <c r="I333" s="86" t="s">
        <v>1111</v>
      </c>
      <c r="J333" s="55" t="s">
        <v>935</v>
      </c>
      <c r="K333" s="55" t="s">
        <v>505</v>
      </c>
      <c r="L333" s="55" t="s">
        <v>704</v>
      </c>
      <c r="M333" s="55" t="s">
        <v>834</v>
      </c>
      <c r="N333" s="55" t="s">
        <v>1019</v>
      </c>
      <c r="O333" s="56">
        <v>0</v>
      </c>
      <c r="P333" s="56">
        <v>0</v>
      </c>
      <c r="Q333" s="56">
        <v>0</v>
      </c>
      <c r="R333" s="56">
        <v>0</v>
      </c>
      <c r="S333" s="57" t="s">
        <v>1423</v>
      </c>
      <c r="T333" s="56">
        <v>0</v>
      </c>
      <c r="U333" s="58" t="s">
        <v>882</v>
      </c>
      <c r="V333" s="59" t="s">
        <v>1619</v>
      </c>
      <c r="W333" s="60">
        <f t="shared" si="12"/>
        <v>1414</v>
      </c>
    </row>
    <row r="334" spans="1:28" s="9" customFormat="1" ht="139.5" customHeight="1">
      <c r="A334" s="49">
        <v>20</v>
      </c>
      <c r="B334" s="50" t="s">
        <v>591</v>
      </c>
      <c r="C334" s="51" t="s">
        <v>132</v>
      </c>
      <c r="D334" s="51" t="s">
        <v>262</v>
      </c>
      <c r="E334" s="52">
        <v>1</v>
      </c>
      <c r="F334" s="53" t="s">
        <v>1109</v>
      </c>
      <c r="G334" s="54" t="s">
        <v>1110</v>
      </c>
      <c r="H334" s="54" t="s">
        <v>1110</v>
      </c>
      <c r="I334" s="86" t="s">
        <v>1112</v>
      </c>
      <c r="J334" s="55" t="s">
        <v>936</v>
      </c>
      <c r="K334" s="55" t="s">
        <v>1156</v>
      </c>
      <c r="L334" s="55" t="s">
        <v>704</v>
      </c>
      <c r="M334" s="55" t="s">
        <v>834</v>
      </c>
      <c r="N334" s="55" t="s">
        <v>1019</v>
      </c>
      <c r="O334" s="56">
        <v>0</v>
      </c>
      <c r="P334" s="56">
        <v>0</v>
      </c>
      <c r="Q334" s="56">
        <v>0</v>
      </c>
      <c r="R334" s="56">
        <v>0</v>
      </c>
      <c r="S334" s="57" t="s">
        <v>1424</v>
      </c>
      <c r="T334" s="56">
        <v>0</v>
      </c>
      <c r="U334" s="58" t="s">
        <v>882</v>
      </c>
      <c r="V334" s="59" t="s">
        <v>1620</v>
      </c>
      <c r="W334" s="60">
        <f t="shared" si="12"/>
        <v>1445</v>
      </c>
    </row>
    <row r="335" spans="1:28" s="9" customFormat="1" ht="139.5" customHeight="1">
      <c r="A335" s="49">
        <v>20</v>
      </c>
      <c r="B335" s="50" t="s">
        <v>591</v>
      </c>
      <c r="C335" s="51" t="s">
        <v>132</v>
      </c>
      <c r="D335" s="51" t="s">
        <v>262</v>
      </c>
      <c r="E335" s="52">
        <v>1</v>
      </c>
      <c r="F335" s="53" t="s">
        <v>1109</v>
      </c>
      <c r="G335" s="54" t="s">
        <v>1110</v>
      </c>
      <c r="H335" s="54" t="s">
        <v>1110</v>
      </c>
      <c r="I335" s="86" t="s">
        <v>453</v>
      </c>
      <c r="J335" s="55" t="s">
        <v>936</v>
      </c>
      <c r="K335" s="55" t="s">
        <v>244</v>
      </c>
      <c r="L335" s="55" t="s">
        <v>704</v>
      </c>
      <c r="M335" s="55" t="s">
        <v>834</v>
      </c>
      <c r="N335" s="55" t="s">
        <v>1019</v>
      </c>
      <c r="O335" s="56">
        <v>0</v>
      </c>
      <c r="P335" s="56">
        <v>0</v>
      </c>
      <c r="Q335" s="56">
        <v>0</v>
      </c>
      <c r="R335" s="56">
        <v>0</v>
      </c>
      <c r="S335" s="57" t="s">
        <v>1425</v>
      </c>
      <c r="T335" s="56">
        <v>0.01</v>
      </c>
      <c r="U335" s="58" t="s">
        <v>882</v>
      </c>
      <c r="V335" s="59" t="s">
        <v>1621</v>
      </c>
      <c r="W335" s="60">
        <f t="shared" si="12"/>
        <v>1447</v>
      </c>
    </row>
    <row r="336" spans="1:28" s="9" customFormat="1" ht="139.5" customHeight="1">
      <c r="A336" s="49">
        <v>20</v>
      </c>
      <c r="B336" s="50" t="s">
        <v>591</v>
      </c>
      <c r="C336" s="51" t="s">
        <v>132</v>
      </c>
      <c r="D336" s="51" t="s">
        <v>262</v>
      </c>
      <c r="E336" s="52">
        <v>1</v>
      </c>
      <c r="F336" s="53" t="s">
        <v>1109</v>
      </c>
      <c r="G336" s="54" t="s">
        <v>1110</v>
      </c>
      <c r="H336" s="54" t="s">
        <v>1110</v>
      </c>
      <c r="I336" s="86" t="s">
        <v>245</v>
      </c>
      <c r="J336" s="55" t="s">
        <v>373</v>
      </c>
      <c r="K336" s="55" t="s">
        <v>1157</v>
      </c>
      <c r="L336" s="55" t="s">
        <v>704</v>
      </c>
      <c r="M336" s="55" t="s">
        <v>834</v>
      </c>
      <c r="N336" s="55" t="s">
        <v>1019</v>
      </c>
      <c r="O336" s="56">
        <v>56515565.119999997</v>
      </c>
      <c r="P336" s="56">
        <v>12672299.550000001</v>
      </c>
      <c r="Q336" s="56">
        <v>2857019.99</v>
      </c>
      <c r="R336" s="56">
        <v>6328625.6399999997</v>
      </c>
      <c r="S336" s="57" t="s">
        <v>1426</v>
      </c>
      <c r="T336" s="56">
        <v>65716259.020000003</v>
      </c>
      <c r="U336" s="58" t="s">
        <v>882</v>
      </c>
      <c r="V336" s="59" t="s">
        <v>1868</v>
      </c>
      <c r="W336" s="60">
        <f t="shared" si="12"/>
        <v>1448</v>
      </c>
    </row>
    <row r="337" spans="1:28" s="9" customFormat="1" ht="139.5" customHeight="1">
      <c r="A337" s="49">
        <v>20</v>
      </c>
      <c r="B337" s="50" t="s">
        <v>591</v>
      </c>
      <c r="C337" s="51" t="s">
        <v>132</v>
      </c>
      <c r="D337" s="51" t="s">
        <v>262</v>
      </c>
      <c r="E337" s="52">
        <v>1</v>
      </c>
      <c r="F337" s="53" t="s">
        <v>93</v>
      </c>
      <c r="G337" s="54" t="s">
        <v>94</v>
      </c>
      <c r="H337" s="54" t="s">
        <v>94</v>
      </c>
      <c r="I337" s="86" t="s">
        <v>95</v>
      </c>
      <c r="J337" s="55" t="s">
        <v>96</v>
      </c>
      <c r="K337" s="55" t="s">
        <v>150</v>
      </c>
      <c r="L337" s="55" t="s">
        <v>311</v>
      </c>
      <c r="M337" s="55" t="s">
        <v>881</v>
      </c>
      <c r="N337" s="55" t="s">
        <v>874</v>
      </c>
      <c r="O337" s="56">
        <v>0</v>
      </c>
      <c r="P337" s="56">
        <v>0</v>
      </c>
      <c r="Q337" s="56">
        <v>0</v>
      </c>
      <c r="R337" s="56">
        <v>0</v>
      </c>
      <c r="S337" s="57" t="s">
        <v>1006</v>
      </c>
      <c r="T337" s="56">
        <v>0</v>
      </c>
      <c r="U337" s="58" t="s">
        <v>314</v>
      </c>
      <c r="V337" s="59" t="s">
        <v>1869</v>
      </c>
      <c r="W337" s="60">
        <f t="shared" si="12"/>
        <v>1374</v>
      </c>
    </row>
    <row r="338" spans="1:28" s="48" customFormat="1" ht="20.25" customHeight="1" outlineLevel="2">
      <c r="A338" s="68"/>
      <c r="B338" s="98" t="s">
        <v>383</v>
      </c>
      <c r="C338" s="99"/>
      <c r="D338" s="99"/>
      <c r="E338" s="69">
        <f>SUBTOTAL(9,E339:E342)</f>
        <v>4</v>
      </c>
      <c r="F338" s="70"/>
      <c r="G338" s="70"/>
      <c r="H338" s="70"/>
      <c r="I338" s="88"/>
      <c r="J338" s="70"/>
      <c r="K338" s="70"/>
      <c r="L338" s="70"/>
      <c r="M338" s="70"/>
      <c r="N338" s="70"/>
      <c r="O338" s="72"/>
      <c r="P338" s="72"/>
      <c r="Q338" s="72"/>
      <c r="R338" s="72"/>
      <c r="S338" s="70"/>
      <c r="T338" s="72"/>
      <c r="U338" s="70"/>
      <c r="V338" s="73"/>
      <c r="W338" s="71"/>
      <c r="X338" s="9"/>
      <c r="Y338" s="9"/>
      <c r="Z338" s="34"/>
      <c r="AA338" s="34"/>
      <c r="AB338" s="34"/>
    </row>
    <row r="339" spans="1:28" s="9" customFormat="1" ht="139.5" customHeight="1">
      <c r="A339" s="49">
        <v>20</v>
      </c>
      <c r="B339" s="50" t="s">
        <v>591</v>
      </c>
      <c r="C339" s="51" t="s">
        <v>132</v>
      </c>
      <c r="D339" s="51" t="s">
        <v>699</v>
      </c>
      <c r="E339" s="52">
        <v>1</v>
      </c>
      <c r="F339" s="53">
        <v>315</v>
      </c>
      <c r="G339" s="54" t="s">
        <v>124</v>
      </c>
      <c r="H339" s="54" t="s">
        <v>839</v>
      </c>
      <c r="I339" s="86">
        <v>20042041001381</v>
      </c>
      <c r="J339" s="55" t="s">
        <v>352</v>
      </c>
      <c r="K339" s="55" t="s">
        <v>509</v>
      </c>
      <c r="L339" s="55" t="s">
        <v>311</v>
      </c>
      <c r="M339" s="55" t="s">
        <v>881</v>
      </c>
      <c r="N339" s="55" t="s">
        <v>874</v>
      </c>
      <c r="O339" s="56">
        <v>10061472.5</v>
      </c>
      <c r="P339" s="56">
        <v>0</v>
      </c>
      <c r="Q339" s="56">
        <v>416674.44</v>
      </c>
      <c r="R339" s="56">
        <v>3971743.1</v>
      </c>
      <c r="S339" s="57" t="s">
        <v>1427</v>
      </c>
      <c r="T339" s="56">
        <v>6506403.8399999999</v>
      </c>
      <c r="U339" s="58" t="s">
        <v>314</v>
      </c>
      <c r="V339" s="59" t="s">
        <v>1622</v>
      </c>
      <c r="W339" s="60">
        <f>IF(OR(LEFT(I339)="7",LEFT(I339,1)="8"),VALUE(RIGHT(I339,3)),VALUE(RIGHT(I339,4)))</f>
        <v>1381</v>
      </c>
    </row>
    <row r="340" spans="1:28" s="9" customFormat="1" ht="139.5" customHeight="1">
      <c r="A340" s="49">
        <v>20</v>
      </c>
      <c r="B340" s="50" t="s">
        <v>591</v>
      </c>
      <c r="C340" s="51" t="s">
        <v>132</v>
      </c>
      <c r="D340" s="51" t="s">
        <v>699</v>
      </c>
      <c r="E340" s="52">
        <v>1</v>
      </c>
      <c r="F340" s="53">
        <v>315</v>
      </c>
      <c r="G340" s="54" t="s">
        <v>124</v>
      </c>
      <c r="H340" s="54" t="s">
        <v>846</v>
      </c>
      <c r="I340" s="86">
        <v>20042041001379</v>
      </c>
      <c r="J340" s="55" t="s">
        <v>350</v>
      </c>
      <c r="K340" s="55" t="s">
        <v>1158</v>
      </c>
      <c r="L340" s="55" t="s">
        <v>311</v>
      </c>
      <c r="M340" s="55" t="s">
        <v>881</v>
      </c>
      <c r="N340" s="55" t="s">
        <v>874</v>
      </c>
      <c r="O340" s="56">
        <v>6326277.8799999999</v>
      </c>
      <c r="P340" s="56">
        <v>0</v>
      </c>
      <c r="Q340" s="56">
        <v>139772.15</v>
      </c>
      <c r="R340" s="56">
        <v>4181546.31</v>
      </c>
      <c r="S340" s="57" t="s">
        <v>1428</v>
      </c>
      <c r="T340" s="56">
        <v>2284503.7200000002</v>
      </c>
      <c r="U340" s="58" t="s">
        <v>314</v>
      </c>
      <c r="V340" s="59" t="s">
        <v>1623</v>
      </c>
      <c r="W340" s="60">
        <f>IF(OR(LEFT(I340)="7",LEFT(I340,1)="8"),VALUE(RIGHT(I340,3)),VALUE(RIGHT(I340,4)))</f>
        <v>1379</v>
      </c>
    </row>
    <row r="341" spans="1:28" s="9" customFormat="1" ht="139.5" customHeight="1">
      <c r="A341" s="49">
        <v>20</v>
      </c>
      <c r="B341" s="50" t="s">
        <v>591</v>
      </c>
      <c r="C341" s="51" t="s">
        <v>132</v>
      </c>
      <c r="D341" s="51" t="s">
        <v>699</v>
      </c>
      <c r="E341" s="52">
        <v>1</v>
      </c>
      <c r="F341" s="53">
        <v>315</v>
      </c>
      <c r="G341" s="54" t="s">
        <v>124</v>
      </c>
      <c r="H341" s="54" t="s">
        <v>499</v>
      </c>
      <c r="I341" s="86">
        <v>20042041001382</v>
      </c>
      <c r="J341" s="55" t="s">
        <v>151</v>
      </c>
      <c r="K341" s="55" t="s">
        <v>282</v>
      </c>
      <c r="L341" s="55" t="s">
        <v>311</v>
      </c>
      <c r="M341" s="55" t="s">
        <v>881</v>
      </c>
      <c r="N341" s="55" t="s">
        <v>874</v>
      </c>
      <c r="O341" s="56">
        <v>4472994.63</v>
      </c>
      <c r="P341" s="56">
        <v>0</v>
      </c>
      <c r="Q341" s="56">
        <v>119264.24</v>
      </c>
      <c r="R341" s="56">
        <v>3758951</v>
      </c>
      <c r="S341" s="57" t="s">
        <v>1428</v>
      </c>
      <c r="T341" s="56">
        <v>833307.87</v>
      </c>
      <c r="U341" s="58" t="s">
        <v>314</v>
      </c>
      <c r="V341" s="59" t="s">
        <v>1624</v>
      </c>
      <c r="W341" s="60">
        <f>IF(OR(LEFT(I341)="7",LEFT(I341,1)="8"),VALUE(RIGHT(I341,3)),VALUE(RIGHT(I341,4)))</f>
        <v>1382</v>
      </c>
    </row>
    <row r="342" spans="1:28" s="9" customFormat="1" ht="139.5" customHeight="1">
      <c r="A342" s="49">
        <v>20</v>
      </c>
      <c r="B342" s="50" t="s">
        <v>591</v>
      </c>
      <c r="C342" s="51" t="s">
        <v>132</v>
      </c>
      <c r="D342" s="51" t="s">
        <v>699</v>
      </c>
      <c r="E342" s="52">
        <v>1</v>
      </c>
      <c r="F342" s="53">
        <v>315</v>
      </c>
      <c r="G342" s="54" t="s">
        <v>124</v>
      </c>
      <c r="H342" s="54" t="s">
        <v>125</v>
      </c>
      <c r="I342" s="86">
        <v>20042041001380</v>
      </c>
      <c r="J342" s="55" t="s">
        <v>351</v>
      </c>
      <c r="K342" s="55" t="s">
        <v>1159</v>
      </c>
      <c r="L342" s="55" t="s">
        <v>311</v>
      </c>
      <c r="M342" s="55" t="s">
        <v>881</v>
      </c>
      <c r="N342" s="55" t="s">
        <v>874</v>
      </c>
      <c r="O342" s="56">
        <v>5396559.46</v>
      </c>
      <c r="P342" s="56">
        <v>0</v>
      </c>
      <c r="Q342" s="56">
        <v>248482.87</v>
      </c>
      <c r="R342" s="56">
        <v>0</v>
      </c>
      <c r="S342" s="57" t="s">
        <v>1429</v>
      </c>
      <c r="T342" s="56">
        <v>5645042.3300000001</v>
      </c>
      <c r="U342" s="58" t="s">
        <v>314</v>
      </c>
      <c r="V342" s="59" t="s">
        <v>1625</v>
      </c>
      <c r="W342" s="60">
        <f>IF(OR(LEFT(I342)="7",LEFT(I342,1)="8"),VALUE(RIGHT(I342,3)),VALUE(RIGHT(I342,4)))</f>
        <v>1380</v>
      </c>
    </row>
    <row r="343" spans="1:28" s="34" customFormat="1" ht="20.25" customHeight="1" outlineLevel="3">
      <c r="A343" s="61"/>
      <c r="B343" s="94" t="s">
        <v>847</v>
      </c>
      <c r="C343" s="95"/>
      <c r="D343" s="95"/>
      <c r="E343" s="62">
        <f>SUBTOTAL(9,E346:E358)</f>
        <v>12</v>
      </c>
      <c r="F343" s="63"/>
      <c r="G343" s="63"/>
      <c r="H343" s="63"/>
      <c r="I343" s="87"/>
      <c r="J343" s="63"/>
      <c r="K343" s="63"/>
      <c r="L343" s="63"/>
      <c r="M343" s="63"/>
      <c r="N343" s="63"/>
      <c r="O343" s="64"/>
      <c r="P343" s="65"/>
      <c r="Q343" s="65"/>
      <c r="R343" s="65"/>
      <c r="S343" s="63"/>
      <c r="T343" s="65"/>
      <c r="U343" s="63"/>
      <c r="V343" s="66"/>
      <c r="W343" s="67"/>
      <c r="X343" s="9"/>
      <c r="Y343" s="9"/>
      <c r="Z343" s="9"/>
      <c r="AA343" s="9"/>
      <c r="AB343" s="9"/>
    </row>
    <row r="344" spans="1:28" s="41" customFormat="1" ht="20.25" customHeight="1" outlineLevel="1">
      <c r="A344" s="35"/>
      <c r="B344" s="92" t="s">
        <v>888</v>
      </c>
      <c r="C344" s="93" t="s">
        <v>886</v>
      </c>
      <c r="D344" s="93"/>
      <c r="E344" s="36">
        <f>SUBTOTAL(9,E346:E358)</f>
        <v>12</v>
      </c>
      <c r="F344" s="37"/>
      <c r="G344" s="37"/>
      <c r="H344" s="37"/>
      <c r="I344" s="84"/>
      <c r="J344" s="37"/>
      <c r="K344" s="37"/>
      <c r="L344" s="37"/>
      <c r="M344" s="37"/>
      <c r="N344" s="37"/>
      <c r="O344" s="39"/>
      <c r="P344" s="39"/>
      <c r="Q344" s="39"/>
      <c r="R344" s="39"/>
      <c r="S344" s="37"/>
      <c r="T344" s="39"/>
      <c r="U344" s="37"/>
      <c r="V344" s="40"/>
      <c r="W344" s="38"/>
      <c r="X344" s="34"/>
      <c r="Y344" s="9"/>
      <c r="Z344" s="9"/>
      <c r="AA344" s="9"/>
      <c r="AB344" s="9"/>
    </row>
    <row r="345" spans="1:28" s="48" customFormat="1" ht="20.25" customHeight="1" outlineLevel="2">
      <c r="A345" s="42"/>
      <c r="B345" s="96" t="s">
        <v>382</v>
      </c>
      <c r="C345" s="97"/>
      <c r="D345" s="97"/>
      <c r="E345" s="43">
        <f>SUBTOTAL(9,E346:E349)</f>
        <v>4</v>
      </c>
      <c r="F345" s="44"/>
      <c r="G345" s="44"/>
      <c r="H345" s="44"/>
      <c r="I345" s="85"/>
      <c r="J345" s="44"/>
      <c r="K345" s="44"/>
      <c r="L345" s="44"/>
      <c r="M345" s="44"/>
      <c r="N345" s="44"/>
      <c r="O345" s="46"/>
      <c r="P345" s="46"/>
      <c r="Q345" s="46"/>
      <c r="R345" s="46"/>
      <c r="S345" s="44"/>
      <c r="T345" s="46"/>
      <c r="U345" s="44"/>
      <c r="V345" s="47"/>
      <c r="W345" s="45"/>
      <c r="X345" s="41"/>
      <c r="Y345" s="9"/>
      <c r="Z345" s="9"/>
      <c r="AA345" s="9"/>
      <c r="AB345" s="9"/>
    </row>
    <row r="346" spans="1:28" s="9" customFormat="1" ht="186.75" customHeight="1">
      <c r="A346" s="49">
        <v>21</v>
      </c>
      <c r="B346" s="50" t="s">
        <v>847</v>
      </c>
      <c r="C346" s="51" t="s">
        <v>132</v>
      </c>
      <c r="D346" s="51" t="s">
        <v>262</v>
      </c>
      <c r="E346" s="52">
        <v>1</v>
      </c>
      <c r="F346" s="53">
        <v>500</v>
      </c>
      <c r="G346" s="54" t="s">
        <v>1209</v>
      </c>
      <c r="H346" s="54" t="s">
        <v>686</v>
      </c>
      <c r="I346" s="86">
        <v>20092150001518</v>
      </c>
      <c r="J346" s="55" t="s">
        <v>1210</v>
      </c>
      <c r="K346" s="55" t="s">
        <v>1191</v>
      </c>
      <c r="L346" s="55" t="s">
        <v>311</v>
      </c>
      <c r="M346" s="55" t="s">
        <v>514</v>
      </c>
      <c r="N346" s="55" t="s">
        <v>313</v>
      </c>
      <c r="O346" s="56">
        <v>82825018.849999994</v>
      </c>
      <c r="P346" s="56">
        <v>43800000</v>
      </c>
      <c r="Q346" s="56">
        <v>3837697.62</v>
      </c>
      <c r="R346" s="56">
        <v>49856283.359999999</v>
      </c>
      <c r="S346" s="57" t="s">
        <v>1870</v>
      </c>
      <c r="T346" s="56">
        <v>80606433.109999999</v>
      </c>
      <c r="U346" s="58" t="s">
        <v>882</v>
      </c>
      <c r="V346" s="59" t="s">
        <v>1626</v>
      </c>
      <c r="W346" s="60">
        <f>IF(OR(LEFT(I346)="7",LEFT(I346,1)="8"),VALUE(RIGHT(I346,3)),VALUE(RIGHT(I346,4)))</f>
        <v>1518</v>
      </c>
    </row>
    <row r="347" spans="1:28" s="9" customFormat="1" ht="139.5" customHeight="1">
      <c r="A347" s="49">
        <v>21</v>
      </c>
      <c r="B347" s="50" t="s">
        <v>847</v>
      </c>
      <c r="C347" s="51" t="s">
        <v>132</v>
      </c>
      <c r="D347" s="51" t="s">
        <v>262</v>
      </c>
      <c r="E347" s="52">
        <v>1</v>
      </c>
      <c r="F347" s="53" t="s">
        <v>848</v>
      </c>
      <c r="G347" s="54" t="s">
        <v>849</v>
      </c>
      <c r="H347" s="54" t="s">
        <v>849</v>
      </c>
      <c r="I347" s="86">
        <v>800021271526</v>
      </c>
      <c r="J347" s="55" t="s">
        <v>850</v>
      </c>
      <c r="K347" s="55" t="s">
        <v>851</v>
      </c>
      <c r="L347" s="55" t="s">
        <v>916</v>
      </c>
      <c r="M347" s="55" t="s">
        <v>836</v>
      </c>
      <c r="N347" s="55" t="s">
        <v>1019</v>
      </c>
      <c r="O347" s="56">
        <v>9595956.7699999996</v>
      </c>
      <c r="P347" s="56">
        <v>0</v>
      </c>
      <c r="Q347" s="56">
        <v>407509.2</v>
      </c>
      <c r="R347" s="56">
        <v>53926.239999999998</v>
      </c>
      <c r="S347" s="57" t="s">
        <v>1175</v>
      </c>
      <c r="T347" s="56">
        <v>9770556.5600000005</v>
      </c>
      <c r="U347" s="58" t="s">
        <v>882</v>
      </c>
      <c r="V347" s="59" t="s">
        <v>1627</v>
      </c>
      <c r="W347" s="60">
        <f>IF(OR(LEFT(I347)="7",LEFT(I347,1)="8"),VALUE(RIGHT(I347,3)),VALUE(RIGHT(I347,4)))</f>
        <v>526</v>
      </c>
    </row>
    <row r="348" spans="1:28" s="9" customFormat="1" ht="139.5" customHeight="1">
      <c r="A348" s="49">
        <v>21</v>
      </c>
      <c r="B348" s="50" t="s">
        <v>847</v>
      </c>
      <c r="C348" s="51" t="s">
        <v>132</v>
      </c>
      <c r="D348" s="51" t="s">
        <v>262</v>
      </c>
      <c r="E348" s="52">
        <v>1</v>
      </c>
      <c r="F348" s="53" t="s">
        <v>848</v>
      </c>
      <c r="G348" s="54" t="s">
        <v>849</v>
      </c>
      <c r="H348" s="54" t="s">
        <v>897</v>
      </c>
      <c r="I348" s="86" t="s">
        <v>121</v>
      </c>
      <c r="J348" s="55" t="s">
        <v>122</v>
      </c>
      <c r="K348" s="55" t="s">
        <v>123</v>
      </c>
      <c r="L348" s="55" t="s">
        <v>311</v>
      </c>
      <c r="M348" s="55" t="s">
        <v>312</v>
      </c>
      <c r="N348" s="55" t="s">
        <v>465</v>
      </c>
      <c r="O348" s="56">
        <v>123618031.2</v>
      </c>
      <c r="P348" s="56">
        <v>28179516</v>
      </c>
      <c r="Q348" s="56">
        <v>0</v>
      </c>
      <c r="R348" s="56">
        <v>4509093.5199999996</v>
      </c>
      <c r="S348" s="57" t="s">
        <v>1430</v>
      </c>
      <c r="T348" s="56">
        <v>257726984</v>
      </c>
      <c r="U348" s="58" t="s">
        <v>882</v>
      </c>
      <c r="V348" s="59" t="s">
        <v>1628</v>
      </c>
      <c r="W348" s="60">
        <f>IF(OR(LEFT(I348)="7",LEFT(I348,1)="8"),VALUE(RIGHT(I348,3)),VALUE(RIGHT(I348,4)))</f>
        <v>101</v>
      </c>
    </row>
    <row r="349" spans="1:28" s="9" customFormat="1" ht="139.5" customHeight="1">
      <c r="A349" s="49">
        <v>21</v>
      </c>
      <c r="B349" s="50" t="s">
        <v>847</v>
      </c>
      <c r="C349" s="51" t="s">
        <v>132</v>
      </c>
      <c r="D349" s="51" t="s">
        <v>262</v>
      </c>
      <c r="E349" s="52">
        <v>1</v>
      </c>
      <c r="F349" s="53" t="s">
        <v>848</v>
      </c>
      <c r="G349" s="54" t="s">
        <v>849</v>
      </c>
      <c r="H349" s="54" t="s">
        <v>607</v>
      </c>
      <c r="I349" s="86">
        <v>800021252527</v>
      </c>
      <c r="J349" s="55" t="s">
        <v>268</v>
      </c>
      <c r="K349" s="55" t="s">
        <v>269</v>
      </c>
      <c r="L349" s="55" t="s">
        <v>916</v>
      </c>
      <c r="M349" s="55" t="s">
        <v>836</v>
      </c>
      <c r="N349" s="55" t="s">
        <v>1019</v>
      </c>
      <c r="O349" s="56">
        <v>243229.48</v>
      </c>
      <c r="P349" s="56">
        <v>0</v>
      </c>
      <c r="Q349" s="56">
        <v>1762.47</v>
      </c>
      <c r="R349" s="56">
        <v>2365</v>
      </c>
      <c r="S349" s="57" t="s">
        <v>1211</v>
      </c>
      <c r="T349" s="56">
        <v>242044.88</v>
      </c>
      <c r="U349" s="58" t="s">
        <v>882</v>
      </c>
      <c r="V349" s="59" t="s">
        <v>1629</v>
      </c>
      <c r="W349" s="60">
        <f>IF(OR(LEFT(I349)="7",LEFT(I349,1)="8"),VALUE(RIGHT(I349,3)),VALUE(RIGHT(I349,4)))</f>
        <v>527</v>
      </c>
    </row>
    <row r="350" spans="1:28" s="48" customFormat="1" ht="20.25" customHeight="1" outlineLevel="2">
      <c r="A350" s="68"/>
      <c r="B350" s="98" t="s">
        <v>383</v>
      </c>
      <c r="C350" s="99"/>
      <c r="D350" s="99"/>
      <c r="E350" s="69">
        <f>SUBTOTAL(9,E351:E358)</f>
        <v>8</v>
      </c>
      <c r="F350" s="70"/>
      <c r="G350" s="70"/>
      <c r="H350" s="70"/>
      <c r="I350" s="88"/>
      <c r="J350" s="70"/>
      <c r="K350" s="70"/>
      <c r="L350" s="70"/>
      <c r="M350" s="70"/>
      <c r="N350" s="70"/>
      <c r="O350" s="72"/>
      <c r="P350" s="72"/>
      <c r="Q350" s="72"/>
      <c r="R350" s="72"/>
      <c r="S350" s="70"/>
      <c r="T350" s="72"/>
      <c r="U350" s="70"/>
      <c r="V350" s="73"/>
      <c r="W350" s="71"/>
      <c r="X350" s="9"/>
      <c r="Y350" s="9"/>
      <c r="Z350" s="9"/>
      <c r="AA350" s="9"/>
      <c r="AB350" s="9"/>
    </row>
    <row r="351" spans="1:28" s="9" customFormat="1" ht="139.5" customHeight="1">
      <c r="A351" s="49">
        <v>21</v>
      </c>
      <c r="B351" s="50" t="s">
        <v>847</v>
      </c>
      <c r="C351" s="51" t="s">
        <v>132</v>
      </c>
      <c r="D351" s="51" t="s">
        <v>699</v>
      </c>
      <c r="E351" s="52">
        <v>1</v>
      </c>
      <c r="F351" s="53">
        <v>210</v>
      </c>
      <c r="G351" s="54" t="s">
        <v>270</v>
      </c>
      <c r="H351" s="54" t="s">
        <v>271</v>
      </c>
      <c r="I351" s="86">
        <v>700021211125</v>
      </c>
      <c r="J351" s="55" t="s">
        <v>272</v>
      </c>
      <c r="K351" s="55" t="s">
        <v>977</v>
      </c>
      <c r="L351" s="55" t="s">
        <v>916</v>
      </c>
      <c r="M351" s="55" t="s">
        <v>838</v>
      </c>
      <c r="N351" s="55" t="s">
        <v>313</v>
      </c>
      <c r="O351" s="56">
        <v>4392379.03</v>
      </c>
      <c r="P351" s="56">
        <v>0</v>
      </c>
      <c r="Q351" s="56">
        <v>128785.44</v>
      </c>
      <c r="R351" s="56">
        <v>30933.279999999999</v>
      </c>
      <c r="S351" s="57" t="s">
        <v>1431</v>
      </c>
      <c r="T351" s="56">
        <v>4490231.1900000004</v>
      </c>
      <c r="U351" s="58" t="s">
        <v>882</v>
      </c>
      <c r="V351" s="59" t="s">
        <v>1871</v>
      </c>
      <c r="W351" s="60">
        <f t="shared" ref="W351:W358" si="13">IF(OR(LEFT(I351)="7",LEFT(I351,1)="8"),VALUE(RIGHT(I351,3)),VALUE(RIGHT(I351,4)))</f>
        <v>125</v>
      </c>
    </row>
    <row r="352" spans="1:28" s="9" customFormat="1" ht="139.5" customHeight="1">
      <c r="A352" s="49">
        <v>21</v>
      </c>
      <c r="B352" s="50" t="s">
        <v>847</v>
      </c>
      <c r="C352" s="51" t="s">
        <v>132</v>
      </c>
      <c r="D352" s="51" t="s">
        <v>699</v>
      </c>
      <c r="E352" s="52">
        <v>1</v>
      </c>
      <c r="F352" s="53">
        <v>210</v>
      </c>
      <c r="G352" s="54" t="s">
        <v>270</v>
      </c>
      <c r="H352" s="54" t="s">
        <v>271</v>
      </c>
      <c r="I352" s="86">
        <v>700021274026</v>
      </c>
      <c r="J352" s="55" t="s">
        <v>981</v>
      </c>
      <c r="K352" s="55" t="s">
        <v>982</v>
      </c>
      <c r="L352" s="55" t="s">
        <v>916</v>
      </c>
      <c r="M352" s="55" t="s">
        <v>983</v>
      </c>
      <c r="N352" s="55" t="s">
        <v>313</v>
      </c>
      <c r="O352" s="56">
        <v>453475.62</v>
      </c>
      <c r="P352" s="56">
        <v>0</v>
      </c>
      <c r="Q352" s="56">
        <v>0</v>
      </c>
      <c r="R352" s="56">
        <v>0</v>
      </c>
      <c r="S352" s="57" t="s">
        <v>1434</v>
      </c>
      <c r="T352" s="56">
        <v>453475.62</v>
      </c>
      <c r="U352" s="58" t="s">
        <v>882</v>
      </c>
      <c r="V352" s="59" t="s">
        <v>1630</v>
      </c>
      <c r="W352" s="60">
        <f t="shared" si="13"/>
        <v>26</v>
      </c>
    </row>
    <row r="353" spans="1:28" s="9" customFormat="1" ht="139.5" customHeight="1">
      <c r="A353" s="49">
        <v>21</v>
      </c>
      <c r="B353" s="50" t="s">
        <v>847</v>
      </c>
      <c r="C353" s="51" t="s">
        <v>132</v>
      </c>
      <c r="D353" s="51" t="s">
        <v>699</v>
      </c>
      <c r="E353" s="52">
        <v>1</v>
      </c>
      <c r="F353" s="53">
        <v>210</v>
      </c>
      <c r="G353" s="54" t="s">
        <v>270</v>
      </c>
      <c r="H353" s="54" t="s">
        <v>271</v>
      </c>
      <c r="I353" s="86">
        <v>700021268119</v>
      </c>
      <c r="J353" s="55" t="s">
        <v>979</v>
      </c>
      <c r="K353" s="55" t="s">
        <v>980</v>
      </c>
      <c r="L353" s="55" t="s">
        <v>916</v>
      </c>
      <c r="M353" s="55" t="s">
        <v>552</v>
      </c>
      <c r="N353" s="55" t="s">
        <v>313</v>
      </c>
      <c r="O353" s="56">
        <v>172560.17</v>
      </c>
      <c r="P353" s="56">
        <v>0</v>
      </c>
      <c r="Q353" s="56">
        <v>6281.26</v>
      </c>
      <c r="R353" s="56">
        <v>31804.66</v>
      </c>
      <c r="S353" s="57" t="s">
        <v>1433</v>
      </c>
      <c r="T353" s="56">
        <v>147036.76999999999</v>
      </c>
      <c r="U353" s="58" t="s">
        <v>882</v>
      </c>
      <c r="V353" s="59" t="s">
        <v>1872</v>
      </c>
      <c r="W353" s="60">
        <f t="shared" si="13"/>
        <v>119</v>
      </c>
    </row>
    <row r="354" spans="1:28" s="9" customFormat="1" ht="139.5" customHeight="1">
      <c r="A354" s="49">
        <v>21</v>
      </c>
      <c r="B354" s="50" t="s">
        <v>847</v>
      </c>
      <c r="C354" s="51" t="s">
        <v>132</v>
      </c>
      <c r="D354" s="51" t="s">
        <v>699</v>
      </c>
      <c r="E354" s="52">
        <v>1</v>
      </c>
      <c r="F354" s="53">
        <v>210</v>
      </c>
      <c r="G354" s="54" t="s">
        <v>270</v>
      </c>
      <c r="H354" s="54" t="s">
        <v>271</v>
      </c>
      <c r="I354" s="86">
        <v>700021261306</v>
      </c>
      <c r="J354" s="55" t="s">
        <v>978</v>
      </c>
      <c r="K354" s="55" t="s">
        <v>283</v>
      </c>
      <c r="L354" s="55" t="s">
        <v>916</v>
      </c>
      <c r="M354" s="55" t="s">
        <v>552</v>
      </c>
      <c r="N354" s="55" t="s">
        <v>313</v>
      </c>
      <c r="O354" s="56">
        <v>0</v>
      </c>
      <c r="P354" s="56">
        <v>0</v>
      </c>
      <c r="Q354" s="56">
        <v>0</v>
      </c>
      <c r="R354" s="56">
        <v>0</v>
      </c>
      <c r="S354" s="57" t="s">
        <v>1432</v>
      </c>
      <c r="T354" s="56">
        <v>0</v>
      </c>
      <c r="U354" s="58" t="s">
        <v>882</v>
      </c>
      <c r="V354" s="59" t="s">
        <v>1873</v>
      </c>
      <c r="W354" s="60">
        <f t="shared" si="13"/>
        <v>306</v>
      </c>
    </row>
    <row r="355" spans="1:28" s="9" customFormat="1" ht="139.5" customHeight="1">
      <c r="A355" s="49">
        <v>21</v>
      </c>
      <c r="B355" s="50" t="s">
        <v>847</v>
      </c>
      <c r="C355" s="51" t="s">
        <v>132</v>
      </c>
      <c r="D355" s="51" t="s">
        <v>699</v>
      </c>
      <c r="E355" s="52">
        <v>1</v>
      </c>
      <c r="F355" s="53">
        <v>210</v>
      </c>
      <c r="G355" s="54" t="s">
        <v>270</v>
      </c>
      <c r="H355" s="54" t="s">
        <v>271</v>
      </c>
      <c r="I355" s="86">
        <v>700021276331</v>
      </c>
      <c r="J355" s="55" t="s">
        <v>984</v>
      </c>
      <c r="K355" s="55" t="s">
        <v>985</v>
      </c>
      <c r="L355" s="55" t="s">
        <v>916</v>
      </c>
      <c r="M355" s="55" t="s">
        <v>552</v>
      </c>
      <c r="N355" s="55" t="s">
        <v>313</v>
      </c>
      <c r="O355" s="56">
        <v>1632742.33</v>
      </c>
      <c r="P355" s="56">
        <v>0</v>
      </c>
      <c r="Q355" s="56">
        <v>0</v>
      </c>
      <c r="R355" s="56">
        <v>0</v>
      </c>
      <c r="S355" s="57" t="s">
        <v>1435</v>
      </c>
      <c r="T355" s="56">
        <v>1632742.33</v>
      </c>
      <c r="U355" s="58" t="s">
        <v>882</v>
      </c>
      <c r="V355" s="59" t="s">
        <v>1631</v>
      </c>
      <c r="W355" s="60">
        <f t="shared" si="13"/>
        <v>331</v>
      </c>
    </row>
    <row r="356" spans="1:28" s="9" customFormat="1" ht="139.5" customHeight="1">
      <c r="A356" s="49">
        <v>21</v>
      </c>
      <c r="B356" s="50" t="s">
        <v>847</v>
      </c>
      <c r="C356" s="51" t="s">
        <v>132</v>
      </c>
      <c r="D356" s="51" t="s">
        <v>699</v>
      </c>
      <c r="E356" s="52">
        <v>1</v>
      </c>
      <c r="F356" s="53">
        <v>210</v>
      </c>
      <c r="G356" s="54" t="s">
        <v>270</v>
      </c>
      <c r="H356" s="54" t="s">
        <v>271</v>
      </c>
      <c r="I356" s="86">
        <v>700021300336</v>
      </c>
      <c r="J356" s="55" t="s">
        <v>986</v>
      </c>
      <c r="K356" s="55" t="s">
        <v>987</v>
      </c>
      <c r="L356" s="55" t="s">
        <v>916</v>
      </c>
      <c r="M356" s="55" t="s">
        <v>552</v>
      </c>
      <c r="N356" s="55" t="s">
        <v>313</v>
      </c>
      <c r="O356" s="56">
        <v>3843380.28</v>
      </c>
      <c r="P356" s="56">
        <v>0</v>
      </c>
      <c r="Q356" s="56">
        <v>94109.5</v>
      </c>
      <c r="R356" s="56">
        <v>9219.77</v>
      </c>
      <c r="S356" s="57" t="s">
        <v>1431</v>
      </c>
      <c r="T356" s="56">
        <v>3928270.01</v>
      </c>
      <c r="U356" s="58" t="s">
        <v>882</v>
      </c>
      <c r="V356" s="59" t="s">
        <v>1874</v>
      </c>
      <c r="W356" s="60">
        <f t="shared" si="13"/>
        <v>336</v>
      </c>
    </row>
    <row r="357" spans="1:28" s="9" customFormat="1" ht="139.5" customHeight="1">
      <c r="A357" s="49">
        <v>21</v>
      </c>
      <c r="B357" s="50" t="s">
        <v>847</v>
      </c>
      <c r="C357" s="51" t="s">
        <v>132</v>
      </c>
      <c r="D357" s="51" t="s">
        <v>699</v>
      </c>
      <c r="E357" s="52">
        <v>1</v>
      </c>
      <c r="F357" s="53">
        <v>210</v>
      </c>
      <c r="G357" s="54" t="s">
        <v>270</v>
      </c>
      <c r="H357" s="54" t="s">
        <v>466</v>
      </c>
      <c r="I357" s="86">
        <v>20052151001390</v>
      </c>
      <c r="J357" s="55" t="s">
        <v>1212</v>
      </c>
      <c r="K357" s="55" t="s">
        <v>1213</v>
      </c>
      <c r="L357" s="55" t="s">
        <v>916</v>
      </c>
      <c r="M357" s="55" t="s">
        <v>838</v>
      </c>
      <c r="N357" s="55" t="s">
        <v>313</v>
      </c>
      <c r="O357" s="56">
        <v>0</v>
      </c>
      <c r="P357" s="56">
        <v>0</v>
      </c>
      <c r="Q357" s="56">
        <v>0</v>
      </c>
      <c r="R357" s="56">
        <v>0</v>
      </c>
      <c r="S357" s="57" t="s">
        <v>1436</v>
      </c>
      <c r="T357" s="56">
        <v>0</v>
      </c>
      <c r="U357" s="58" t="s">
        <v>882</v>
      </c>
      <c r="V357" s="59" t="s">
        <v>1632</v>
      </c>
      <c r="W357" s="60">
        <f t="shared" si="13"/>
        <v>1390</v>
      </c>
    </row>
    <row r="358" spans="1:28" s="9" customFormat="1" ht="139.5" customHeight="1">
      <c r="A358" s="49">
        <v>21</v>
      </c>
      <c r="B358" s="50" t="s">
        <v>847</v>
      </c>
      <c r="C358" s="51" t="s">
        <v>132</v>
      </c>
      <c r="D358" s="51" t="s">
        <v>699</v>
      </c>
      <c r="E358" s="52">
        <v>1</v>
      </c>
      <c r="F358" s="53" t="s">
        <v>848</v>
      </c>
      <c r="G358" s="54" t="s">
        <v>849</v>
      </c>
      <c r="H358" s="54" t="s">
        <v>988</v>
      </c>
      <c r="I358" s="86">
        <v>700021258044</v>
      </c>
      <c r="J358" s="55" t="s">
        <v>989</v>
      </c>
      <c r="K358" s="55" t="s">
        <v>284</v>
      </c>
      <c r="L358" s="55" t="s">
        <v>916</v>
      </c>
      <c r="M358" s="55" t="s">
        <v>1032</v>
      </c>
      <c r="N358" s="55" t="s">
        <v>869</v>
      </c>
      <c r="O358" s="56">
        <v>40102.46</v>
      </c>
      <c r="P358" s="56">
        <v>0</v>
      </c>
      <c r="Q358" s="56">
        <v>607.41999999999996</v>
      </c>
      <c r="R358" s="56">
        <v>40600</v>
      </c>
      <c r="S358" s="57" t="s">
        <v>1437</v>
      </c>
      <c r="T358" s="56">
        <v>588172</v>
      </c>
      <c r="U358" s="58" t="s">
        <v>882</v>
      </c>
      <c r="V358" s="59" t="s">
        <v>1633</v>
      </c>
      <c r="W358" s="60">
        <f t="shared" si="13"/>
        <v>44</v>
      </c>
    </row>
    <row r="359" spans="1:28" s="34" customFormat="1" ht="20.25" customHeight="1" outlineLevel="3">
      <c r="A359" s="61"/>
      <c r="B359" s="94" t="s">
        <v>85</v>
      </c>
      <c r="C359" s="95"/>
      <c r="D359" s="95"/>
      <c r="E359" s="62">
        <f>SUBTOTAL(9,E362)</f>
        <v>1</v>
      </c>
      <c r="F359" s="63"/>
      <c r="G359" s="63"/>
      <c r="H359" s="63"/>
      <c r="I359" s="87"/>
      <c r="J359" s="63"/>
      <c r="K359" s="63"/>
      <c r="L359" s="63"/>
      <c r="M359" s="63"/>
      <c r="N359" s="63"/>
      <c r="O359" s="64"/>
      <c r="P359" s="65"/>
      <c r="Q359" s="65"/>
      <c r="R359" s="65"/>
      <c r="S359" s="63"/>
      <c r="T359" s="65"/>
      <c r="U359" s="63"/>
      <c r="V359" s="66"/>
      <c r="W359" s="67"/>
      <c r="X359" s="9"/>
      <c r="Y359" s="9"/>
      <c r="Z359" s="41"/>
      <c r="AA359" s="41"/>
      <c r="AB359" s="41"/>
    </row>
    <row r="360" spans="1:28" s="41" customFormat="1" ht="20.25" customHeight="1" outlineLevel="1">
      <c r="A360" s="35"/>
      <c r="B360" s="92" t="s">
        <v>888</v>
      </c>
      <c r="C360" s="93" t="s">
        <v>886</v>
      </c>
      <c r="D360" s="93"/>
      <c r="E360" s="36">
        <f>SUBTOTAL(9,E362)</f>
        <v>1</v>
      </c>
      <c r="F360" s="37"/>
      <c r="G360" s="37"/>
      <c r="H360" s="37"/>
      <c r="I360" s="84"/>
      <c r="J360" s="37"/>
      <c r="K360" s="37"/>
      <c r="L360" s="37"/>
      <c r="M360" s="37"/>
      <c r="N360" s="37"/>
      <c r="O360" s="39"/>
      <c r="P360" s="39"/>
      <c r="Q360" s="39"/>
      <c r="R360" s="39"/>
      <c r="S360" s="37"/>
      <c r="T360" s="39"/>
      <c r="U360" s="37"/>
      <c r="V360" s="40"/>
      <c r="W360" s="38"/>
      <c r="X360" s="34"/>
      <c r="Y360" s="9"/>
      <c r="Z360" s="48"/>
      <c r="AA360" s="48"/>
      <c r="AB360" s="48"/>
    </row>
    <row r="361" spans="1:28" s="48" customFormat="1" ht="20.25" customHeight="1" outlineLevel="2">
      <c r="A361" s="42"/>
      <c r="B361" s="96" t="s">
        <v>382</v>
      </c>
      <c r="C361" s="97"/>
      <c r="D361" s="97"/>
      <c r="E361" s="43">
        <f>SUBTOTAL(9,E362)</f>
        <v>1</v>
      </c>
      <c r="F361" s="44"/>
      <c r="G361" s="44"/>
      <c r="H361" s="44"/>
      <c r="I361" s="85"/>
      <c r="J361" s="44"/>
      <c r="K361" s="44"/>
      <c r="L361" s="44"/>
      <c r="M361" s="44"/>
      <c r="N361" s="44"/>
      <c r="O361" s="46"/>
      <c r="P361" s="46"/>
      <c r="Q361" s="46"/>
      <c r="R361" s="46"/>
      <c r="S361" s="44"/>
      <c r="T361" s="46"/>
      <c r="U361" s="44"/>
      <c r="V361" s="47"/>
      <c r="W361" s="45"/>
      <c r="X361" s="41"/>
      <c r="Y361" s="9"/>
      <c r="Z361" s="9"/>
      <c r="AA361" s="9"/>
      <c r="AB361" s="9"/>
    </row>
    <row r="362" spans="1:28" s="9" customFormat="1" ht="139.5" customHeight="1">
      <c r="A362" s="49">
        <v>27</v>
      </c>
      <c r="B362" s="50" t="s">
        <v>85</v>
      </c>
      <c r="C362" s="51" t="s">
        <v>132</v>
      </c>
      <c r="D362" s="51" t="s">
        <v>262</v>
      </c>
      <c r="E362" s="52">
        <v>1</v>
      </c>
      <c r="F362" s="53">
        <v>500</v>
      </c>
      <c r="G362" s="54" t="s">
        <v>875</v>
      </c>
      <c r="H362" s="54" t="s">
        <v>686</v>
      </c>
      <c r="I362" s="86">
        <v>20072750001478</v>
      </c>
      <c r="J362" s="55" t="s">
        <v>86</v>
      </c>
      <c r="K362" s="55" t="s">
        <v>621</v>
      </c>
      <c r="L362" s="55" t="s">
        <v>311</v>
      </c>
      <c r="M362" s="55" t="s">
        <v>514</v>
      </c>
      <c r="N362" s="55" t="s">
        <v>313</v>
      </c>
      <c r="O362" s="56">
        <v>945943104.79999995</v>
      </c>
      <c r="P362" s="56">
        <v>250000000</v>
      </c>
      <c r="Q362" s="56">
        <v>20828509.109999999</v>
      </c>
      <c r="R362" s="56">
        <v>921900618.52999997</v>
      </c>
      <c r="S362" s="57" t="s">
        <v>1875</v>
      </c>
      <c r="T362" s="56">
        <v>294870995.38</v>
      </c>
      <c r="U362" s="58" t="s">
        <v>314</v>
      </c>
      <c r="V362" s="59" t="s">
        <v>1876</v>
      </c>
      <c r="W362" s="60">
        <f>IF(OR(LEFT(I362)="7",LEFT(I362,1)="8"),VALUE(RIGHT(I362,3)),VALUE(RIGHT(I362,4)))</f>
        <v>1478</v>
      </c>
    </row>
    <row r="363" spans="1:28" s="34" customFormat="1" ht="45.75" customHeight="1" outlineLevel="3">
      <c r="A363" s="61"/>
      <c r="B363" s="94" t="s">
        <v>207</v>
      </c>
      <c r="C363" s="95"/>
      <c r="D363" s="95"/>
      <c r="E363" s="62">
        <f>SUBTOTAL(9,E364:E366)</f>
        <v>1</v>
      </c>
      <c r="F363" s="63"/>
      <c r="G363" s="63"/>
      <c r="H363" s="63"/>
      <c r="I363" s="87"/>
      <c r="J363" s="63"/>
      <c r="K363" s="63"/>
      <c r="L363" s="63"/>
      <c r="M363" s="63"/>
      <c r="N363" s="63"/>
      <c r="O363" s="64"/>
      <c r="P363" s="65"/>
      <c r="Q363" s="65"/>
      <c r="R363" s="65"/>
      <c r="S363" s="63"/>
      <c r="T363" s="65"/>
      <c r="U363" s="63"/>
      <c r="V363" s="66"/>
      <c r="W363" s="67"/>
      <c r="X363" s="9"/>
      <c r="Y363" s="9"/>
      <c r="Z363" s="41"/>
      <c r="AA363" s="41"/>
      <c r="AB363" s="41"/>
    </row>
    <row r="364" spans="1:28" s="41" customFormat="1" ht="20.25" customHeight="1" outlineLevel="1">
      <c r="A364" s="35"/>
      <c r="B364" s="92" t="s">
        <v>888</v>
      </c>
      <c r="C364" s="93" t="s">
        <v>886</v>
      </c>
      <c r="D364" s="93"/>
      <c r="E364" s="36">
        <f>SUBTOTAL(9,E365:E366)</f>
        <v>1</v>
      </c>
      <c r="F364" s="37"/>
      <c r="G364" s="37"/>
      <c r="H364" s="37"/>
      <c r="I364" s="84"/>
      <c r="J364" s="37"/>
      <c r="K364" s="37"/>
      <c r="L364" s="37"/>
      <c r="M364" s="37"/>
      <c r="N364" s="37"/>
      <c r="O364" s="39"/>
      <c r="P364" s="39"/>
      <c r="Q364" s="39"/>
      <c r="R364" s="39"/>
      <c r="S364" s="37"/>
      <c r="T364" s="39"/>
      <c r="U364" s="37"/>
      <c r="V364" s="40"/>
      <c r="W364" s="38"/>
      <c r="X364" s="34"/>
      <c r="Y364" s="9"/>
      <c r="Z364" s="48"/>
      <c r="AA364" s="48"/>
      <c r="AB364" s="48"/>
    </row>
    <row r="365" spans="1:28" s="48" customFormat="1" ht="20.25" customHeight="1" outlineLevel="2">
      <c r="A365" s="42"/>
      <c r="B365" s="96" t="s">
        <v>1166</v>
      </c>
      <c r="C365" s="97"/>
      <c r="D365" s="97"/>
      <c r="E365" s="43">
        <f>SUBTOTAL(9,E366)</f>
        <v>1</v>
      </c>
      <c r="F365" s="44"/>
      <c r="G365" s="44"/>
      <c r="H365" s="44"/>
      <c r="I365" s="85"/>
      <c r="J365" s="44"/>
      <c r="K365" s="44"/>
      <c r="L365" s="44"/>
      <c r="M365" s="44"/>
      <c r="N365" s="44"/>
      <c r="O365" s="46"/>
      <c r="P365" s="46"/>
      <c r="Q365" s="46"/>
      <c r="R365" s="46"/>
      <c r="S365" s="44"/>
      <c r="T365" s="46"/>
      <c r="U365" s="44"/>
      <c r="V365" s="47"/>
      <c r="W365" s="45"/>
      <c r="X365" s="41"/>
      <c r="Y365" s="9"/>
      <c r="Z365" s="9"/>
      <c r="AA365" s="9"/>
      <c r="AB365" s="9"/>
    </row>
    <row r="366" spans="1:28" s="9" customFormat="1" ht="145.5" customHeight="1">
      <c r="A366" s="49">
        <v>32</v>
      </c>
      <c r="B366" s="50" t="s">
        <v>207</v>
      </c>
      <c r="C366" s="51" t="s">
        <v>132</v>
      </c>
      <c r="D366" s="51" t="s">
        <v>262</v>
      </c>
      <c r="E366" s="52">
        <v>1</v>
      </c>
      <c r="F366" s="53">
        <v>110</v>
      </c>
      <c r="G366" s="54" t="s">
        <v>670</v>
      </c>
      <c r="H366" s="54" t="s">
        <v>670</v>
      </c>
      <c r="I366" s="86">
        <v>20063211001458</v>
      </c>
      <c r="J366" s="55" t="s">
        <v>149</v>
      </c>
      <c r="K366" s="55" t="s">
        <v>285</v>
      </c>
      <c r="L366" s="55" t="s">
        <v>916</v>
      </c>
      <c r="M366" s="55" t="s">
        <v>552</v>
      </c>
      <c r="N366" s="55" t="s">
        <v>313</v>
      </c>
      <c r="O366" s="56">
        <v>15040147</v>
      </c>
      <c r="P366" s="56">
        <v>5686096</v>
      </c>
      <c r="Q366" s="56">
        <v>289459</v>
      </c>
      <c r="R366" s="56">
        <v>6890127</v>
      </c>
      <c r="S366" s="57" t="s">
        <v>1438</v>
      </c>
      <c r="T366" s="56">
        <v>14125575</v>
      </c>
      <c r="U366" s="58" t="s">
        <v>314</v>
      </c>
      <c r="V366" s="59" t="s">
        <v>1877</v>
      </c>
      <c r="W366" s="60">
        <f>IF(OR(LEFT(I366)="7",LEFT(I366,1)="8"),VALUE(RIGHT(I366,3)),VALUE(RIGHT(I366,4)))</f>
        <v>1458</v>
      </c>
    </row>
    <row r="367" spans="1:28" s="34" customFormat="1" ht="20.25" customHeight="1" outlineLevel="3">
      <c r="A367" s="61"/>
      <c r="B367" s="94" t="s">
        <v>439</v>
      </c>
      <c r="C367" s="95"/>
      <c r="D367" s="95"/>
      <c r="E367" s="62">
        <f>SUBTOTAL(9,E368:E371)</f>
        <v>2</v>
      </c>
      <c r="F367" s="63"/>
      <c r="G367" s="63"/>
      <c r="H367" s="63"/>
      <c r="I367" s="87"/>
      <c r="J367" s="63"/>
      <c r="K367" s="63"/>
      <c r="L367" s="63"/>
      <c r="M367" s="63"/>
      <c r="N367" s="63"/>
      <c r="O367" s="64"/>
      <c r="P367" s="65"/>
      <c r="Q367" s="65"/>
      <c r="R367" s="65"/>
      <c r="S367" s="63"/>
      <c r="T367" s="65"/>
      <c r="U367" s="63"/>
      <c r="V367" s="66"/>
      <c r="W367" s="67"/>
      <c r="X367" s="9"/>
      <c r="Y367" s="9"/>
    </row>
    <row r="368" spans="1:28" s="41" customFormat="1" ht="20.25" customHeight="1" outlineLevel="1">
      <c r="A368" s="35"/>
      <c r="B368" s="92" t="s">
        <v>888</v>
      </c>
      <c r="C368" s="93" t="s">
        <v>886</v>
      </c>
      <c r="D368" s="93"/>
      <c r="E368" s="36">
        <f>SUBTOTAL(9,E370:E371)</f>
        <v>2</v>
      </c>
      <c r="F368" s="37"/>
      <c r="G368" s="37"/>
      <c r="H368" s="37"/>
      <c r="I368" s="84"/>
      <c r="J368" s="37"/>
      <c r="K368" s="37"/>
      <c r="L368" s="37"/>
      <c r="M368" s="37"/>
      <c r="N368" s="37"/>
      <c r="O368" s="39"/>
      <c r="P368" s="39"/>
      <c r="Q368" s="39"/>
      <c r="R368" s="39"/>
      <c r="S368" s="37"/>
      <c r="T368" s="39"/>
      <c r="U368" s="37"/>
      <c r="V368" s="40"/>
      <c r="W368" s="38"/>
      <c r="X368" s="34"/>
      <c r="Y368" s="9"/>
    </row>
    <row r="369" spans="1:28" s="48" customFormat="1" ht="20.25" customHeight="1" outlineLevel="2">
      <c r="A369" s="42"/>
      <c r="B369" s="96" t="s">
        <v>1166</v>
      </c>
      <c r="C369" s="97"/>
      <c r="D369" s="97"/>
      <c r="E369" s="43">
        <f>SUBTOTAL(9,E370:E371)</f>
        <v>2</v>
      </c>
      <c r="F369" s="44"/>
      <c r="G369" s="44"/>
      <c r="H369" s="44"/>
      <c r="I369" s="85"/>
      <c r="J369" s="44"/>
      <c r="K369" s="44"/>
      <c r="L369" s="44"/>
      <c r="M369" s="44"/>
      <c r="N369" s="44"/>
      <c r="O369" s="46"/>
      <c r="P369" s="46"/>
      <c r="Q369" s="46"/>
      <c r="R369" s="46"/>
      <c r="S369" s="44"/>
      <c r="T369" s="46"/>
      <c r="U369" s="44"/>
      <c r="V369" s="47"/>
      <c r="W369" s="45"/>
      <c r="X369" s="41"/>
      <c r="Y369" s="9"/>
    </row>
    <row r="370" spans="1:28" s="9" customFormat="1" ht="198" customHeight="1">
      <c r="A370" s="49">
        <v>36</v>
      </c>
      <c r="B370" s="50" t="s">
        <v>439</v>
      </c>
      <c r="C370" s="51" t="s">
        <v>132</v>
      </c>
      <c r="D370" s="51" t="s">
        <v>262</v>
      </c>
      <c r="E370" s="52">
        <v>1</v>
      </c>
      <c r="F370" s="53">
        <v>410</v>
      </c>
      <c r="G370" s="54" t="s">
        <v>153</v>
      </c>
      <c r="H370" s="54" t="s">
        <v>686</v>
      </c>
      <c r="I370" s="86">
        <v>20073641001476</v>
      </c>
      <c r="J370" s="55" t="s">
        <v>440</v>
      </c>
      <c r="K370" s="55" t="s">
        <v>1161</v>
      </c>
      <c r="L370" s="55" t="s">
        <v>311</v>
      </c>
      <c r="M370" s="55" t="s">
        <v>881</v>
      </c>
      <c r="N370" s="55" t="s">
        <v>313</v>
      </c>
      <c r="O370" s="56">
        <v>59405825.979999997</v>
      </c>
      <c r="P370" s="56">
        <v>0</v>
      </c>
      <c r="Q370" s="56">
        <v>2711133.25</v>
      </c>
      <c r="R370" s="56">
        <v>1586611.99</v>
      </c>
      <c r="S370" s="57" t="s">
        <v>1439</v>
      </c>
      <c r="T370" s="56">
        <v>60530347.240000002</v>
      </c>
      <c r="U370" s="58" t="s">
        <v>882</v>
      </c>
      <c r="V370" s="59" t="s">
        <v>1634</v>
      </c>
      <c r="W370" s="60">
        <f>IF(OR(LEFT(I370)="7",LEFT(I370,1)="8"),VALUE(RIGHT(I370,3)),VALUE(RIGHT(I370,4)))</f>
        <v>1476</v>
      </c>
    </row>
    <row r="371" spans="1:28" s="9" customFormat="1" ht="168" customHeight="1">
      <c r="A371" s="49">
        <v>36</v>
      </c>
      <c r="B371" s="50" t="s">
        <v>439</v>
      </c>
      <c r="C371" s="51" t="s">
        <v>132</v>
      </c>
      <c r="D371" s="51" t="s">
        <v>262</v>
      </c>
      <c r="E371" s="52">
        <v>1</v>
      </c>
      <c r="F371" s="53">
        <v>410</v>
      </c>
      <c r="G371" s="54" t="s">
        <v>153</v>
      </c>
      <c r="H371" s="54" t="s">
        <v>686</v>
      </c>
      <c r="I371" s="86">
        <v>20073641001477</v>
      </c>
      <c r="J371" s="55" t="s">
        <v>254</v>
      </c>
      <c r="K371" s="55" t="s">
        <v>255</v>
      </c>
      <c r="L371" s="55" t="s">
        <v>311</v>
      </c>
      <c r="M371" s="55" t="s">
        <v>881</v>
      </c>
      <c r="N371" s="55" t="s">
        <v>313</v>
      </c>
      <c r="O371" s="56">
        <v>3205472661.46</v>
      </c>
      <c r="P371" s="56">
        <v>3600000000</v>
      </c>
      <c r="Q371" s="56">
        <v>173795767.28999999</v>
      </c>
      <c r="R371" s="56">
        <v>2556375432</v>
      </c>
      <c r="S371" s="57" t="s">
        <v>1440</v>
      </c>
      <c r="T371" s="56">
        <v>4422892996.75</v>
      </c>
      <c r="U371" s="58" t="s">
        <v>882</v>
      </c>
      <c r="V371" s="59" t="s">
        <v>1635</v>
      </c>
      <c r="W371" s="60">
        <f>IF(OR(LEFT(I371)="7",LEFT(I371,1)="8"),VALUE(RIGHT(I371,3)),VALUE(RIGHT(I371,4)))</f>
        <v>1477</v>
      </c>
    </row>
    <row r="372" spans="1:28" s="34" customFormat="1" ht="28.5" customHeight="1" outlineLevel="3">
      <c r="A372" s="61"/>
      <c r="B372" s="94" t="s">
        <v>81</v>
      </c>
      <c r="C372" s="95"/>
      <c r="D372" s="95"/>
      <c r="E372" s="62">
        <f>SUBTOTAL(9,E375:E467)</f>
        <v>90</v>
      </c>
      <c r="F372" s="63"/>
      <c r="G372" s="63"/>
      <c r="H372" s="63"/>
      <c r="I372" s="87"/>
      <c r="J372" s="63"/>
      <c r="K372" s="63"/>
      <c r="L372" s="63"/>
      <c r="M372" s="63"/>
      <c r="N372" s="63"/>
      <c r="O372" s="64"/>
      <c r="P372" s="65"/>
      <c r="Q372" s="65"/>
      <c r="R372" s="65"/>
      <c r="S372" s="63"/>
      <c r="T372" s="65"/>
      <c r="U372" s="63"/>
      <c r="V372" s="66"/>
      <c r="W372" s="67"/>
      <c r="X372" s="9"/>
      <c r="Y372" s="9"/>
      <c r="Z372" s="9"/>
      <c r="AA372" s="9"/>
      <c r="AB372" s="9"/>
    </row>
    <row r="373" spans="1:28" s="41" customFormat="1" ht="20.25" customHeight="1" outlineLevel="1">
      <c r="A373" s="35"/>
      <c r="B373" s="92" t="s">
        <v>888</v>
      </c>
      <c r="C373" s="93" t="s">
        <v>886</v>
      </c>
      <c r="D373" s="93"/>
      <c r="E373" s="36">
        <f>SUBTOTAL(9,E375:E467)</f>
        <v>90</v>
      </c>
      <c r="F373" s="37"/>
      <c r="G373" s="37"/>
      <c r="H373" s="37"/>
      <c r="I373" s="84"/>
      <c r="J373" s="37"/>
      <c r="K373" s="37"/>
      <c r="L373" s="37"/>
      <c r="M373" s="37"/>
      <c r="N373" s="37"/>
      <c r="O373" s="39"/>
      <c r="P373" s="39"/>
      <c r="Q373" s="39"/>
      <c r="R373" s="39"/>
      <c r="S373" s="37"/>
      <c r="T373" s="39"/>
      <c r="U373" s="37"/>
      <c r="V373" s="40"/>
      <c r="W373" s="38"/>
      <c r="X373" s="34"/>
      <c r="Y373" s="9"/>
      <c r="Z373" s="9"/>
      <c r="AA373" s="9"/>
      <c r="AB373" s="9"/>
    </row>
    <row r="374" spans="1:28" s="48" customFormat="1" ht="20.25" customHeight="1" outlineLevel="2">
      <c r="A374" s="42"/>
      <c r="B374" s="96" t="s">
        <v>382</v>
      </c>
      <c r="C374" s="97"/>
      <c r="D374" s="97"/>
      <c r="E374" s="43">
        <f>SUBTOTAL(9,E375:E429)</f>
        <v>55</v>
      </c>
      <c r="F374" s="44"/>
      <c r="G374" s="44"/>
      <c r="H374" s="44"/>
      <c r="I374" s="85"/>
      <c r="J374" s="44"/>
      <c r="K374" s="44"/>
      <c r="L374" s="44"/>
      <c r="M374" s="44"/>
      <c r="N374" s="44"/>
      <c r="O374" s="46"/>
      <c r="P374" s="46"/>
      <c r="Q374" s="46"/>
      <c r="R374" s="46"/>
      <c r="S374" s="44"/>
      <c r="T374" s="46"/>
      <c r="U374" s="44"/>
      <c r="V374" s="47"/>
      <c r="W374" s="45"/>
      <c r="X374" s="41"/>
      <c r="Y374" s="9"/>
      <c r="Z374" s="9"/>
      <c r="AA374" s="9"/>
      <c r="AB374" s="9"/>
    </row>
    <row r="375" spans="1:28" s="9" customFormat="1" ht="312.75" customHeight="1">
      <c r="A375" s="49">
        <v>38</v>
      </c>
      <c r="B375" s="50" t="s">
        <v>81</v>
      </c>
      <c r="C375" s="51" t="s">
        <v>132</v>
      </c>
      <c r="D375" s="51" t="s">
        <v>262</v>
      </c>
      <c r="E375" s="52">
        <v>1</v>
      </c>
      <c r="F375" s="53" t="s">
        <v>1878</v>
      </c>
      <c r="G375" s="54" t="s">
        <v>1879</v>
      </c>
      <c r="H375" s="54" t="s">
        <v>1879</v>
      </c>
      <c r="I375" s="86" t="s">
        <v>1880</v>
      </c>
      <c r="J375" s="55" t="s">
        <v>1881</v>
      </c>
      <c r="K375" s="55" t="s">
        <v>1882</v>
      </c>
      <c r="L375" s="55" t="s">
        <v>704</v>
      </c>
      <c r="M375" s="55" t="s">
        <v>1883</v>
      </c>
      <c r="N375" s="55" t="s">
        <v>874</v>
      </c>
      <c r="O375" s="56">
        <v>3304597.31</v>
      </c>
      <c r="P375" s="56">
        <v>3100000</v>
      </c>
      <c r="Q375" s="56">
        <v>49309.02</v>
      </c>
      <c r="R375" s="56">
        <v>33640</v>
      </c>
      <c r="S375" s="57" t="s">
        <v>1884</v>
      </c>
      <c r="T375" s="56">
        <v>6420266.3300000001</v>
      </c>
      <c r="U375" s="58" t="s">
        <v>882</v>
      </c>
      <c r="V375" s="59" t="s">
        <v>1885</v>
      </c>
      <c r="W375" s="60">
        <f t="shared" ref="W375:W406" si="14">IF(OR(LEFT(I375)="7",LEFT(I375,1)="8"),VALUE(RIGHT(I375,3)),VALUE(RIGHT(I375,4)))</f>
        <v>1547</v>
      </c>
    </row>
    <row r="376" spans="1:28" s="9" customFormat="1" ht="139.5" customHeight="1">
      <c r="A376" s="49">
        <v>38</v>
      </c>
      <c r="B376" s="50" t="s">
        <v>81</v>
      </c>
      <c r="C376" s="51" t="s">
        <v>132</v>
      </c>
      <c r="D376" s="51" t="s">
        <v>262</v>
      </c>
      <c r="E376" s="52">
        <v>1</v>
      </c>
      <c r="F376" s="53" t="s">
        <v>578</v>
      </c>
      <c r="G376" s="54" t="s">
        <v>579</v>
      </c>
      <c r="H376" s="54" t="s">
        <v>579</v>
      </c>
      <c r="I376" s="86" t="s">
        <v>785</v>
      </c>
      <c r="J376" s="55" t="s">
        <v>786</v>
      </c>
      <c r="K376" s="55" t="s">
        <v>1167</v>
      </c>
      <c r="L376" s="55" t="s">
        <v>916</v>
      </c>
      <c r="M376" s="55" t="s">
        <v>787</v>
      </c>
      <c r="N376" s="55" t="s">
        <v>1019</v>
      </c>
      <c r="O376" s="56">
        <v>2774831.23</v>
      </c>
      <c r="P376" s="56">
        <v>0</v>
      </c>
      <c r="Q376" s="56">
        <v>103665.99</v>
      </c>
      <c r="R376" s="56">
        <v>17200</v>
      </c>
      <c r="S376" s="57" t="s">
        <v>1441</v>
      </c>
      <c r="T376" s="56">
        <v>2861297.22</v>
      </c>
      <c r="U376" s="58" t="s">
        <v>314</v>
      </c>
      <c r="V376" s="59" t="s">
        <v>1637</v>
      </c>
      <c r="W376" s="60">
        <f t="shared" si="14"/>
        <v>1491</v>
      </c>
    </row>
    <row r="377" spans="1:28" s="9" customFormat="1" ht="139.5" customHeight="1">
      <c r="A377" s="49">
        <v>38</v>
      </c>
      <c r="B377" s="50" t="s">
        <v>81</v>
      </c>
      <c r="C377" s="51" t="s">
        <v>132</v>
      </c>
      <c r="D377" s="51" t="s">
        <v>262</v>
      </c>
      <c r="E377" s="52">
        <v>1</v>
      </c>
      <c r="F377" s="53" t="s">
        <v>578</v>
      </c>
      <c r="G377" s="54" t="s">
        <v>579</v>
      </c>
      <c r="H377" s="54" t="s">
        <v>579</v>
      </c>
      <c r="I377" s="86" t="s">
        <v>580</v>
      </c>
      <c r="J377" s="55" t="s">
        <v>581</v>
      </c>
      <c r="K377" s="55" t="s">
        <v>108</v>
      </c>
      <c r="L377" s="55" t="s">
        <v>916</v>
      </c>
      <c r="M377" s="55" t="s">
        <v>523</v>
      </c>
      <c r="N377" s="55" t="s">
        <v>874</v>
      </c>
      <c r="O377" s="56">
        <v>6703716.3399999999</v>
      </c>
      <c r="P377" s="56">
        <v>4500000</v>
      </c>
      <c r="Q377" s="56">
        <v>260956.25</v>
      </c>
      <c r="R377" s="56">
        <v>3566275.9</v>
      </c>
      <c r="S377" s="57" t="s">
        <v>1886</v>
      </c>
      <c r="T377" s="56">
        <v>7898396.6900000004</v>
      </c>
      <c r="U377" s="58" t="s">
        <v>314</v>
      </c>
      <c r="V377" s="59" t="s">
        <v>1636</v>
      </c>
      <c r="W377" s="60">
        <f t="shared" si="14"/>
        <v>1103</v>
      </c>
    </row>
    <row r="378" spans="1:28" s="9" customFormat="1" ht="139.5" customHeight="1">
      <c r="A378" s="49">
        <v>38</v>
      </c>
      <c r="B378" s="50" t="s">
        <v>81</v>
      </c>
      <c r="C378" s="51" t="s">
        <v>132</v>
      </c>
      <c r="D378" s="51" t="s">
        <v>262</v>
      </c>
      <c r="E378" s="52">
        <v>1</v>
      </c>
      <c r="F378" s="53" t="s">
        <v>109</v>
      </c>
      <c r="G378" s="54" t="s">
        <v>110</v>
      </c>
      <c r="H378" s="54" t="s">
        <v>110</v>
      </c>
      <c r="I378" s="86" t="s">
        <v>111</v>
      </c>
      <c r="J378" s="55" t="s">
        <v>426</v>
      </c>
      <c r="K378" s="55" t="s">
        <v>1168</v>
      </c>
      <c r="L378" s="55" t="s">
        <v>916</v>
      </c>
      <c r="M378" s="55" t="s">
        <v>523</v>
      </c>
      <c r="N378" s="55" t="s">
        <v>313</v>
      </c>
      <c r="O378" s="56">
        <v>8217149.7599999998</v>
      </c>
      <c r="P378" s="56">
        <v>42481037.270000003</v>
      </c>
      <c r="Q378" s="56">
        <v>1476811.37</v>
      </c>
      <c r="R378" s="56">
        <v>28102318.109999999</v>
      </c>
      <c r="S378" s="57" t="s">
        <v>1442</v>
      </c>
      <c r="T378" s="56">
        <v>24072680.289999999</v>
      </c>
      <c r="U378" s="58" t="s">
        <v>314</v>
      </c>
      <c r="V378" s="59" t="s">
        <v>1638</v>
      </c>
      <c r="W378" s="60">
        <f t="shared" si="14"/>
        <v>1116</v>
      </c>
    </row>
    <row r="379" spans="1:28" s="9" customFormat="1" ht="235.5" customHeight="1">
      <c r="A379" s="49">
        <v>38</v>
      </c>
      <c r="B379" s="50" t="s">
        <v>81</v>
      </c>
      <c r="C379" s="51" t="s">
        <v>132</v>
      </c>
      <c r="D379" s="51" t="s">
        <v>262</v>
      </c>
      <c r="E379" s="52">
        <v>1</v>
      </c>
      <c r="F379" s="53" t="s">
        <v>924</v>
      </c>
      <c r="G379" s="54" t="s">
        <v>925</v>
      </c>
      <c r="H379" s="54" t="s">
        <v>925</v>
      </c>
      <c r="I379" s="86" t="s">
        <v>928</v>
      </c>
      <c r="J379" s="55" t="s">
        <v>929</v>
      </c>
      <c r="K379" s="55" t="s">
        <v>930</v>
      </c>
      <c r="L379" s="55" t="s">
        <v>916</v>
      </c>
      <c r="M379" s="55" t="s">
        <v>1091</v>
      </c>
      <c r="N379" s="55" t="s">
        <v>465</v>
      </c>
      <c r="O379" s="56">
        <v>4054464.3</v>
      </c>
      <c r="P379" s="56">
        <v>0</v>
      </c>
      <c r="Q379" s="56">
        <v>148614.60999999999</v>
      </c>
      <c r="R379" s="56">
        <v>41674.71</v>
      </c>
      <c r="S379" s="57" t="s">
        <v>1887</v>
      </c>
      <c r="T379" s="56">
        <v>4161040.2</v>
      </c>
      <c r="U379" s="58" t="s">
        <v>882</v>
      </c>
      <c r="V379" s="59" t="s">
        <v>1888</v>
      </c>
      <c r="W379" s="60">
        <f t="shared" si="14"/>
        <v>1371</v>
      </c>
    </row>
    <row r="380" spans="1:28" s="9" customFormat="1" ht="184.5" customHeight="1">
      <c r="A380" s="49">
        <v>38</v>
      </c>
      <c r="B380" s="50" t="s">
        <v>81</v>
      </c>
      <c r="C380" s="51" t="s">
        <v>132</v>
      </c>
      <c r="D380" s="51" t="s">
        <v>262</v>
      </c>
      <c r="E380" s="52">
        <v>1</v>
      </c>
      <c r="F380" s="53" t="s">
        <v>924</v>
      </c>
      <c r="G380" s="54" t="s">
        <v>1297</v>
      </c>
      <c r="H380" s="54" t="s">
        <v>1297</v>
      </c>
      <c r="I380" s="86" t="s">
        <v>926</v>
      </c>
      <c r="J380" s="55" t="s">
        <v>927</v>
      </c>
      <c r="K380" s="55" t="s">
        <v>1298</v>
      </c>
      <c r="L380" s="55" t="s">
        <v>916</v>
      </c>
      <c r="M380" s="55" t="s">
        <v>523</v>
      </c>
      <c r="N380" s="55" t="s">
        <v>869</v>
      </c>
      <c r="O380" s="56">
        <v>8625001.4700000007</v>
      </c>
      <c r="P380" s="56">
        <v>6300000</v>
      </c>
      <c r="Q380" s="56">
        <v>366567.23</v>
      </c>
      <c r="R380" s="56">
        <v>4572264.37</v>
      </c>
      <c r="S380" s="57" t="s">
        <v>1889</v>
      </c>
      <c r="T380" s="56">
        <v>10719304.33</v>
      </c>
      <c r="U380" s="58" t="s">
        <v>882</v>
      </c>
      <c r="V380" s="59" t="s">
        <v>1890</v>
      </c>
      <c r="W380" s="60">
        <f t="shared" si="14"/>
        <v>1111</v>
      </c>
    </row>
    <row r="381" spans="1:28" s="9" customFormat="1" ht="139.5" customHeight="1">
      <c r="A381" s="49">
        <v>38</v>
      </c>
      <c r="B381" s="50" t="s">
        <v>81</v>
      </c>
      <c r="C381" s="51" t="s">
        <v>132</v>
      </c>
      <c r="D381" s="51" t="s">
        <v>262</v>
      </c>
      <c r="E381" s="52">
        <v>1</v>
      </c>
      <c r="F381" s="53" t="s">
        <v>931</v>
      </c>
      <c r="G381" s="54" t="s">
        <v>932</v>
      </c>
      <c r="H381" s="54" t="s">
        <v>932</v>
      </c>
      <c r="I381" s="86" t="s">
        <v>933</v>
      </c>
      <c r="J381" s="55" t="s">
        <v>934</v>
      </c>
      <c r="K381" s="55" t="s">
        <v>102</v>
      </c>
      <c r="L381" s="55" t="s">
        <v>916</v>
      </c>
      <c r="M381" s="55" t="s">
        <v>523</v>
      </c>
      <c r="N381" s="55" t="s">
        <v>313</v>
      </c>
      <c r="O381" s="56">
        <v>40401548</v>
      </c>
      <c r="P381" s="56">
        <v>20276357</v>
      </c>
      <c r="Q381" s="56">
        <v>1375281</v>
      </c>
      <c r="R381" s="56">
        <v>17831333</v>
      </c>
      <c r="S381" s="57" t="s">
        <v>1443</v>
      </c>
      <c r="T381" s="56">
        <v>44221853</v>
      </c>
      <c r="U381" s="58" t="s">
        <v>882</v>
      </c>
      <c r="V381" s="59" t="s">
        <v>1639</v>
      </c>
      <c r="W381" s="60">
        <f t="shared" si="14"/>
        <v>1125</v>
      </c>
    </row>
    <row r="382" spans="1:28" s="9" customFormat="1" ht="204" customHeight="1">
      <c r="A382" s="49">
        <v>38</v>
      </c>
      <c r="B382" s="50" t="s">
        <v>81</v>
      </c>
      <c r="C382" s="51" t="s">
        <v>132</v>
      </c>
      <c r="D382" s="51" t="s">
        <v>262</v>
      </c>
      <c r="E382" s="52">
        <v>1</v>
      </c>
      <c r="F382" s="53" t="s">
        <v>103</v>
      </c>
      <c r="G382" s="54" t="s">
        <v>687</v>
      </c>
      <c r="H382" s="54" t="s">
        <v>687</v>
      </c>
      <c r="I382" s="86" t="s">
        <v>688</v>
      </c>
      <c r="J382" s="55" t="s">
        <v>725</v>
      </c>
      <c r="K382" s="55" t="s">
        <v>533</v>
      </c>
      <c r="L382" s="55" t="s">
        <v>916</v>
      </c>
      <c r="M382" s="55" t="s">
        <v>523</v>
      </c>
      <c r="N382" s="55" t="s">
        <v>313</v>
      </c>
      <c r="O382" s="56">
        <v>4017418.5</v>
      </c>
      <c r="P382" s="56">
        <v>3107068.97</v>
      </c>
      <c r="Q382" s="56">
        <v>138046.18</v>
      </c>
      <c r="R382" s="56">
        <v>1438460.55</v>
      </c>
      <c r="S382" s="57" t="s">
        <v>1891</v>
      </c>
      <c r="T382" s="56">
        <v>5824073.0999999996</v>
      </c>
      <c r="U382" s="58" t="s">
        <v>882</v>
      </c>
      <c r="V382" s="59" t="s">
        <v>1640</v>
      </c>
      <c r="W382" s="60">
        <f t="shared" si="14"/>
        <v>1112</v>
      </c>
    </row>
    <row r="383" spans="1:28" s="9" customFormat="1" ht="139.5" customHeight="1">
      <c r="A383" s="49">
        <v>38</v>
      </c>
      <c r="B383" s="50" t="s">
        <v>81</v>
      </c>
      <c r="C383" s="51" t="s">
        <v>132</v>
      </c>
      <c r="D383" s="51" t="s">
        <v>262</v>
      </c>
      <c r="E383" s="52">
        <v>1</v>
      </c>
      <c r="F383" s="53" t="s">
        <v>160</v>
      </c>
      <c r="G383" s="54" t="s">
        <v>161</v>
      </c>
      <c r="H383" s="54" t="s">
        <v>161</v>
      </c>
      <c r="I383" s="86" t="s">
        <v>162</v>
      </c>
      <c r="J383" s="55" t="s">
        <v>163</v>
      </c>
      <c r="K383" s="55" t="s">
        <v>534</v>
      </c>
      <c r="L383" s="55" t="s">
        <v>916</v>
      </c>
      <c r="M383" s="55" t="s">
        <v>523</v>
      </c>
      <c r="N383" s="55" t="s">
        <v>313</v>
      </c>
      <c r="O383" s="56">
        <v>26740814.109999999</v>
      </c>
      <c r="P383" s="56">
        <v>9582738</v>
      </c>
      <c r="Q383" s="56">
        <v>1066725.3600000001</v>
      </c>
      <c r="R383" s="56">
        <v>10291205.24</v>
      </c>
      <c r="S383" s="57" t="s">
        <v>1444</v>
      </c>
      <c r="T383" s="56">
        <v>27099072.23</v>
      </c>
      <c r="U383" s="58" t="s">
        <v>882</v>
      </c>
      <c r="V383" s="59" t="s">
        <v>1892</v>
      </c>
      <c r="W383" s="60">
        <f t="shared" si="14"/>
        <v>1044</v>
      </c>
    </row>
    <row r="384" spans="1:28" s="9" customFormat="1" ht="188.25" customHeight="1">
      <c r="A384" s="49">
        <v>38</v>
      </c>
      <c r="B384" s="50" t="s">
        <v>81</v>
      </c>
      <c r="C384" s="51" t="s">
        <v>132</v>
      </c>
      <c r="D384" s="51" t="s">
        <v>262</v>
      </c>
      <c r="E384" s="52">
        <v>1</v>
      </c>
      <c r="F384" s="53" t="s">
        <v>160</v>
      </c>
      <c r="G384" s="54" t="s">
        <v>161</v>
      </c>
      <c r="H384" s="54" t="s">
        <v>161</v>
      </c>
      <c r="I384" s="86" t="s">
        <v>689</v>
      </c>
      <c r="J384" s="55" t="s">
        <v>690</v>
      </c>
      <c r="K384" s="55" t="s">
        <v>535</v>
      </c>
      <c r="L384" s="55" t="s">
        <v>916</v>
      </c>
      <c r="M384" s="55" t="s">
        <v>523</v>
      </c>
      <c r="N384" s="55" t="s">
        <v>313</v>
      </c>
      <c r="O384" s="56">
        <v>162542400.93000001</v>
      </c>
      <c r="P384" s="56">
        <v>74589584.640000001</v>
      </c>
      <c r="Q384" s="56">
        <v>17898801.050000001</v>
      </c>
      <c r="R384" s="56">
        <v>124599605.88</v>
      </c>
      <c r="S384" s="57" t="s">
        <v>1445</v>
      </c>
      <c r="T384" s="56">
        <v>130431180.59999999</v>
      </c>
      <c r="U384" s="58" t="s">
        <v>882</v>
      </c>
      <c r="V384" s="59" t="s">
        <v>1893</v>
      </c>
      <c r="W384" s="60">
        <f t="shared" si="14"/>
        <v>1114</v>
      </c>
    </row>
    <row r="385" spans="1:23" s="9" customFormat="1" ht="160.5" customHeight="1">
      <c r="A385" s="49">
        <v>38</v>
      </c>
      <c r="B385" s="50" t="s">
        <v>81</v>
      </c>
      <c r="C385" s="51" t="s">
        <v>132</v>
      </c>
      <c r="D385" s="51" t="s">
        <v>262</v>
      </c>
      <c r="E385" s="52">
        <v>1</v>
      </c>
      <c r="F385" s="53" t="s">
        <v>957</v>
      </c>
      <c r="G385" s="54" t="s">
        <v>958</v>
      </c>
      <c r="H385" s="54" t="s">
        <v>958</v>
      </c>
      <c r="I385" s="86" t="s">
        <v>959</v>
      </c>
      <c r="J385" s="55" t="s">
        <v>960</v>
      </c>
      <c r="K385" s="55" t="s">
        <v>961</v>
      </c>
      <c r="L385" s="55" t="s">
        <v>916</v>
      </c>
      <c r="M385" s="55" t="s">
        <v>1032</v>
      </c>
      <c r="N385" s="55" t="s">
        <v>313</v>
      </c>
      <c r="O385" s="56">
        <v>263242.07</v>
      </c>
      <c r="P385" s="56">
        <v>0</v>
      </c>
      <c r="Q385" s="56">
        <v>11620.56</v>
      </c>
      <c r="R385" s="56">
        <v>13320</v>
      </c>
      <c r="S385" s="57" t="s">
        <v>1446</v>
      </c>
      <c r="T385" s="56">
        <v>261542.63</v>
      </c>
      <c r="U385" s="58" t="s">
        <v>314</v>
      </c>
      <c r="V385" s="59" t="s">
        <v>1894</v>
      </c>
      <c r="W385" s="60">
        <f t="shared" si="14"/>
        <v>1119</v>
      </c>
    </row>
    <row r="386" spans="1:23" s="9" customFormat="1" ht="177" customHeight="1">
      <c r="A386" s="49">
        <v>38</v>
      </c>
      <c r="B386" s="50" t="s">
        <v>81</v>
      </c>
      <c r="C386" s="51" t="s">
        <v>132</v>
      </c>
      <c r="D386" s="51" t="s">
        <v>262</v>
      </c>
      <c r="E386" s="52">
        <v>1</v>
      </c>
      <c r="F386" s="53" t="s">
        <v>1895</v>
      </c>
      <c r="G386" s="54" t="s">
        <v>1896</v>
      </c>
      <c r="H386" s="54" t="s">
        <v>1896</v>
      </c>
      <c r="I386" s="86" t="s">
        <v>1897</v>
      </c>
      <c r="J386" s="55" t="s">
        <v>1898</v>
      </c>
      <c r="K386" s="55" t="s">
        <v>1899</v>
      </c>
      <c r="L386" s="55" t="s">
        <v>704</v>
      </c>
      <c r="M386" s="55" t="s">
        <v>1900</v>
      </c>
      <c r="N386" s="55" t="s">
        <v>313</v>
      </c>
      <c r="O386" s="56">
        <v>0</v>
      </c>
      <c r="P386" s="56">
        <v>0</v>
      </c>
      <c r="Q386" s="56">
        <v>20.49</v>
      </c>
      <c r="R386" s="56">
        <v>0</v>
      </c>
      <c r="S386" s="57" t="s">
        <v>1901</v>
      </c>
      <c r="T386" s="56">
        <v>20.49</v>
      </c>
      <c r="U386" s="58" t="s">
        <v>314</v>
      </c>
      <c r="V386" s="59" t="s">
        <v>1902</v>
      </c>
      <c r="W386" s="60">
        <f t="shared" si="14"/>
        <v>1548</v>
      </c>
    </row>
    <row r="387" spans="1:23" s="9" customFormat="1" ht="139.5" customHeight="1">
      <c r="A387" s="49">
        <v>38</v>
      </c>
      <c r="B387" s="50" t="s">
        <v>81</v>
      </c>
      <c r="C387" s="51" t="s">
        <v>132</v>
      </c>
      <c r="D387" s="51" t="s">
        <v>262</v>
      </c>
      <c r="E387" s="52">
        <v>1</v>
      </c>
      <c r="F387" s="53" t="s">
        <v>962</v>
      </c>
      <c r="G387" s="54" t="s">
        <v>963</v>
      </c>
      <c r="H387" s="54" t="s">
        <v>963</v>
      </c>
      <c r="I387" s="86" t="s">
        <v>964</v>
      </c>
      <c r="J387" s="55" t="s">
        <v>965</v>
      </c>
      <c r="K387" s="55" t="s">
        <v>966</v>
      </c>
      <c r="L387" s="55" t="s">
        <v>916</v>
      </c>
      <c r="M387" s="55" t="s">
        <v>1289</v>
      </c>
      <c r="N387" s="55" t="s">
        <v>874</v>
      </c>
      <c r="O387" s="56">
        <v>1066212.32</v>
      </c>
      <c r="P387" s="56">
        <v>750000</v>
      </c>
      <c r="Q387" s="56">
        <v>31642.06</v>
      </c>
      <c r="R387" s="56">
        <v>500611.98</v>
      </c>
      <c r="S387" s="57" t="s">
        <v>1447</v>
      </c>
      <c r="T387" s="56">
        <v>1347242.4</v>
      </c>
      <c r="U387" s="58" t="s">
        <v>882</v>
      </c>
      <c r="V387" s="59" t="s">
        <v>1641</v>
      </c>
      <c r="W387" s="60">
        <f t="shared" si="14"/>
        <v>1104</v>
      </c>
    </row>
    <row r="388" spans="1:23" s="9" customFormat="1" ht="139.5" customHeight="1">
      <c r="A388" s="49">
        <v>38</v>
      </c>
      <c r="B388" s="50" t="s">
        <v>81</v>
      </c>
      <c r="C388" s="51" t="s">
        <v>132</v>
      </c>
      <c r="D388" s="51" t="s">
        <v>262</v>
      </c>
      <c r="E388" s="52">
        <v>1</v>
      </c>
      <c r="F388" s="53" t="s">
        <v>962</v>
      </c>
      <c r="G388" s="54" t="s">
        <v>963</v>
      </c>
      <c r="H388" s="54" t="s">
        <v>963</v>
      </c>
      <c r="I388" s="86" t="s">
        <v>967</v>
      </c>
      <c r="J388" s="55" t="s">
        <v>726</v>
      </c>
      <c r="K388" s="55" t="s">
        <v>52</v>
      </c>
      <c r="L388" s="55" t="s">
        <v>916</v>
      </c>
      <c r="M388" s="55" t="s">
        <v>523</v>
      </c>
      <c r="N388" s="55" t="s">
        <v>1019</v>
      </c>
      <c r="O388" s="56">
        <v>3231572.43</v>
      </c>
      <c r="P388" s="56">
        <v>750000</v>
      </c>
      <c r="Q388" s="56">
        <v>147515.85</v>
      </c>
      <c r="R388" s="56">
        <v>216195.26</v>
      </c>
      <c r="S388" s="57" t="s">
        <v>1448</v>
      </c>
      <c r="T388" s="56">
        <v>3912893.02</v>
      </c>
      <c r="U388" s="58" t="s">
        <v>882</v>
      </c>
      <c r="V388" s="59" t="s">
        <v>1642</v>
      </c>
      <c r="W388" s="60">
        <f t="shared" si="14"/>
        <v>1388</v>
      </c>
    </row>
    <row r="389" spans="1:23" s="9" customFormat="1" ht="139.5" customHeight="1">
      <c r="A389" s="49">
        <v>38</v>
      </c>
      <c r="B389" s="50" t="s">
        <v>81</v>
      </c>
      <c r="C389" s="51" t="s">
        <v>132</v>
      </c>
      <c r="D389" s="51" t="s">
        <v>262</v>
      </c>
      <c r="E389" s="52">
        <v>1</v>
      </c>
      <c r="F389" s="53" t="s">
        <v>53</v>
      </c>
      <c r="G389" s="54" t="s">
        <v>16</v>
      </c>
      <c r="H389" s="54" t="s">
        <v>16</v>
      </c>
      <c r="I389" s="86" t="s">
        <v>17</v>
      </c>
      <c r="J389" s="55" t="s">
        <v>18</v>
      </c>
      <c r="K389" s="55" t="s">
        <v>19</v>
      </c>
      <c r="L389" s="55" t="s">
        <v>916</v>
      </c>
      <c r="M389" s="55" t="s">
        <v>523</v>
      </c>
      <c r="N389" s="55" t="s">
        <v>313</v>
      </c>
      <c r="O389" s="56">
        <v>6957483.9900000002</v>
      </c>
      <c r="P389" s="56">
        <v>22264333.129999999</v>
      </c>
      <c r="Q389" s="56">
        <v>161681.54999999999</v>
      </c>
      <c r="R389" s="56">
        <v>8024842.9699999997</v>
      </c>
      <c r="S389" s="57" t="s">
        <v>1903</v>
      </c>
      <c r="T389" s="56">
        <v>21358655.699999999</v>
      </c>
      <c r="U389" s="58" t="s">
        <v>882</v>
      </c>
      <c r="V389" s="59" t="s">
        <v>1643</v>
      </c>
      <c r="W389" s="60">
        <f t="shared" si="14"/>
        <v>1485</v>
      </c>
    </row>
    <row r="390" spans="1:23" s="9" customFormat="1" ht="139.5" customHeight="1">
      <c r="A390" s="49">
        <v>38</v>
      </c>
      <c r="B390" s="50" t="s">
        <v>81</v>
      </c>
      <c r="C390" s="51" t="s">
        <v>132</v>
      </c>
      <c r="D390" s="51" t="s">
        <v>262</v>
      </c>
      <c r="E390" s="52">
        <v>1</v>
      </c>
      <c r="F390" s="53" t="s">
        <v>53</v>
      </c>
      <c r="G390" s="54" t="s">
        <v>54</v>
      </c>
      <c r="H390" s="54" t="s">
        <v>54</v>
      </c>
      <c r="I390" s="86" t="s">
        <v>55</v>
      </c>
      <c r="J390" s="55" t="s">
        <v>56</v>
      </c>
      <c r="K390" s="55" t="s">
        <v>57</v>
      </c>
      <c r="L390" s="55" t="s">
        <v>916</v>
      </c>
      <c r="M390" s="55" t="s">
        <v>1091</v>
      </c>
      <c r="N390" s="55" t="s">
        <v>1019</v>
      </c>
      <c r="O390" s="56">
        <v>26128238.949999999</v>
      </c>
      <c r="P390" s="56">
        <v>2064528.14</v>
      </c>
      <c r="Q390" s="56">
        <v>884102.61</v>
      </c>
      <c r="R390" s="56">
        <v>3123749.35</v>
      </c>
      <c r="S390" s="57" t="s">
        <v>1904</v>
      </c>
      <c r="T390" s="56">
        <v>25953120.350000001</v>
      </c>
      <c r="U390" s="58" t="s">
        <v>882</v>
      </c>
      <c r="V390" s="59" t="s">
        <v>1644</v>
      </c>
      <c r="W390" s="60">
        <f t="shared" si="14"/>
        <v>176</v>
      </c>
    </row>
    <row r="391" spans="1:23" s="9" customFormat="1" ht="139.5" customHeight="1">
      <c r="A391" s="49">
        <v>38</v>
      </c>
      <c r="B391" s="50" t="s">
        <v>81</v>
      </c>
      <c r="C391" s="51" t="s">
        <v>132</v>
      </c>
      <c r="D391" s="51" t="s">
        <v>262</v>
      </c>
      <c r="E391" s="52">
        <v>1</v>
      </c>
      <c r="F391" s="53" t="s">
        <v>58</v>
      </c>
      <c r="G391" s="54" t="s">
        <v>59</v>
      </c>
      <c r="H391" s="54" t="s">
        <v>59</v>
      </c>
      <c r="I391" s="86" t="s">
        <v>60</v>
      </c>
      <c r="J391" s="55" t="s">
        <v>61</v>
      </c>
      <c r="K391" s="55" t="s">
        <v>665</v>
      </c>
      <c r="L391" s="55" t="s">
        <v>916</v>
      </c>
      <c r="M391" s="55" t="s">
        <v>523</v>
      </c>
      <c r="N391" s="55" t="s">
        <v>874</v>
      </c>
      <c r="O391" s="56">
        <v>7452157.5499999998</v>
      </c>
      <c r="P391" s="56">
        <v>545697.13</v>
      </c>
      <c r="Q391" s="56">
        <v>232227.19</v>
      </c>
      <c r="R391" s="56">
        <v>840166.39</v>
      </c>
      <c r="S391" s="57" t="s">
        <v>1905</v>
      </c>
      <c r="T391" s="56">
        <v>7739915.4800000004</v>
      </c>
      <c r="U391" s="58" t="s">
        <v>882</v>
      </c>
      <c r="V391" s="59" t="s">
        <v>1645</v>
      </c>
      <c r="W391" s="60">
        <f t="shared" si="14"/>
        <v>1126</v>
      </c>
    </row>
    <row r="392" spans="1:23" s="9" customFormat="1" ht="240.75" customHeight="1">
      <c r="A392" s="49">
        <v>38</v>
      </c>
      <c r="B392" s="50" t="s">
        <v>81</v>
      </c>
      <c r="C392" s="51" t="s">
        <v>132</v>
      </c>
      <c r="D392" s="51" t="s">
        <v>262</v>
      </c>
      <c r="E392" s="52">
        <v>1</v>
      </c>
      <c r="F392" s="53" t="s">
        <v>666</v>
      </c>
      <c r="G392" s="54" t="s">
        <v>81</v>
      </c>
      <c r="H392" s="54" t="s">
        <v>81</v>
      </c>
      <c r="I392" s="86" t="s">
        <v>1065</v>
      </c>
      <c r="J392" s="55" t="s">
        <v>1066</v>
      </c>
      <c r="K392" s="55" t="s">
        <v>322</v>
      </c>
      <c r="L392" s="55" t="s">
        <v>311</v>
      </c>
      <c r="M392" s="55" t="s">
        <v>881</v>
      </c>
      <c r="N392" s="55" t="s">
        <v>874</v>
      </c>
      <c r="O392" s="56">
        <v>4028780042.1300001</v>
      </c>
      <c r="P392" s="56">
        <v>2984428323.5</v>
      </c>
      <c r="Q392" s="56">
        <v>214000312.06</v>
      </c>
      <c r="R392" s="56">
        <v>746423376.88999999</v>
      </c>
      <c r="S392" s="57" t="s">
        <v>1906</v>
      </c>
      <c r="T392" s="56">
        <v>6480780195.7700005</v>
      </c>
      <c r="U392" s="58" t="s">
        <v>882</v>
      </c>
      <c r="V392" s="59" t="s">
        <v>1907</v>
      </c>
      <c r="W392" s="60">
        <f t="shared" si="14"/>
        <v>1493</v>
      </c>
    </row>
    <row r="393" spans="1:23" s="9" customFormat="1" ht="240.75" customHeight="1">
      <c r="A393" s="49">
        <v>38</v>
      </c>
      <c r="B393" s="50" t="s">
        <v>81</v>
      </c>
      <c r="C393" s="51" t="s">
        <v>132</v>
      </c>
      <c r="D393" s="51" t="s">
        <v>262</v>
      </c>
      <c r="E393" s="52">
        <v>1</v>
      </c>
      <c r="F393" s="53" t="s">
        <v>666</v>
      </c>
      <c r="G393" s="54" t="s">
        <v>81</v>
      </c>
      <c r="H393" s="54" t="s">
        <v>81</v>
      </c>
      <c r="I393" s="86" t="s">
        <v>1067</v>
      </c>
      <c r="J393" s="55" t="s">
        <v>1068</v>
      </c>
      <c r="K393" s="55" t="s">
        <v>1069</v>
      </c>
      <c r="L393" s="55" t="s">
        <v>311</v>
      </c>
      <c r="M393" s="55" t="s">
        <v>881</v>
      </c>
      <c r="N393" s="55" t="s">
        <v>874</v>
      </c>
      <c r="O393" s="56">
        <v>996344792.44000006</v>
      </c>
      <c r="P393" s="56">
        <v>911195718</v>
      </c>
      <c r="Q393" s="56">
        <v>88303282.519999996</v>
      </c>
      <c r="R393" s="56">
        <v>116252246.91</v>
      </c>
      <c r="S393" s="57" t="s">
        <v>1908</v>
      </c>
      <c r="T393" s="56">
        <v>1879591895.05</v>
      </c>
      <c r="U393" s="58" t="s">
        <v>882</v>
      </c>
      <c r="V393" s="59" t="s">
        <v>1909</v>
      </c>
      <c r="W393" s="60">
        <f t="shared" si="14"/>
        <v>1494</v>
      </c>
    </row>
    <row r="394" spans="1:23" s="9" customFormat="1" ht="240.75" customHeight="1">
      <c r="A394" s="49">
        <v>38</v>
      </c>
      <c r="B394" s="50" t="s">
        <v>81</v>
      </c>
      <c r="C394" s="51" t="s">
        <v>132</v>
      </c>
      <c r="D394" s="51" t="s">
        <v>262</v>
      </c>
      <c r="E394" s="52">
        <v>1</v>
      </c>
      <c r="F394" s="53" t="s">
        <v>666</v>
      </c>
      <c r="G394" s="54" t="s">
        <v>81</v>
      </c>
      <c r="H394" s="54" t="s">
        <v>81</v>
      </c>
      <c r="I394" s="86">
        <v>700038100146</v>
      </c>
      <c r="J394" s="55" t="s">
        <v>82</v>
      </c>
      <c r="K394" s="55" t="s">
        <v>789</v>
      </c>
      <c r="L394" s="55" t="s">
        <v>311</v>
      </c>
      <c r="M394" s="55" t="s">
        <v>312</v>
      </c>
      <c r="N394" s="55" t="s">
        <v>874</v>
      </c>
      <c r="O394" s="56">
        <v>25537314.539999999</v>
      </c>
      <c r="P394" s="56">
        <v>84.51</v>
      </c>
      <c r="Q394" s="56">
        <v>1183882.69</v>
      </c>
      <c r="R394" s="56">
        <v>88974.26</v>
      </c>
      <c r="S394" s="57" t="s">
        <v>1449</v>
      </c>
      <c r="T394" s="56">
        <v>26632307.48</v>
      </c>
      <c r="U394" s="58" t="s">
        <v>882</v>
      </c>
      <c r="V394" s="59" t="s">
        <v>1646</v>
      </c>
      <c r="W394" s="60">
        <f t="shared" si="14"/>
        <v>146</v>
      </c>
    </row>
    <row r="395" spans="1:23" s="9" customFormat="1" ht="139.5" customHeight="1">
      <c r="A395" s="49">
        <v>38</v>
      </c>
      <c r="B395" s="50" t="s">
        <v>81</v>
      </c>
      <c r="C395" s="51" t="s">
        <v>132</v>
      </c>
      <c r="D395" s="51" t="s">
        <v>262</v>
      </c>
      <c r="E395" s="52">
        <v>1</v>
      </c>
      <c r="F395" s="53" t="s">
        <v>666</v>
      </c>
      <c r="G395" s="54" t="s">
        <v>81</v>
      </c>
      <c r="H395" s="54" t="s">
        <v>81</v>
      </c>
      <c r="I395" s="86">
        <v>20023810001256</v>
      </c>
      <c r="J395" s="55" t="s">
        <v>287</v>
      </c>
      <c r="K395" s="55" t="s">
        <v>1169</v>
      </c>
      <c r="L395" s="55" t="s">
        <v>311</v>
      </c>
      <c r="M395" s="55" t="s">
        <v>312</v>
      </c>
      <c r="N395" s="55" t="s">
        <v>874</v>
      </c>
      <c r="O395" s="56">
        <v>280571090.35000002</v>
      </c>
      <c r="P395" s="56">
        <v>209221366.13999999</v>
      </c>
      <c r="Q395" s="56">
        <v>17482612.57</v>
      </c>
      <c r="R395" s="56">
        <v>89191462.469999999</v>
      </c>
      <c r="S395" s="57" t="s">
        <v>1910</v>
      </c>
      <c r="T395" s="56">
        <v>418083606.58999997</v>
      </c>
      <c r="U395" s="58" t="s">
        <v>882</v>
      </c>
      <c r="V395" s="59" t="s">
        <v>1911</v>
      </c>
      <c r="W395" s="60">
        <f t="shared" si="14"/>
        <v>1256</v>
      </c>
    </row>
    <row r="396" spans="1:23" s="9" customFormat="1" ht="139.5" customHeight="1">
      <c r="A396" s="49">
        <v>38</v>
      </c>
      <c r="B396" s="50" t="s">
        <v>81</v>
      </c>
      <c r="C396" s="51" t="s">
        <v>132</v>
      </c>
      <c r="D396" s="51" t="s">
        <v>262</v>
      </c>
      <c r="E396" s="52">
        <v>1</v>
      </c>
      <c r="F396" s="53" t="s">
        <v>666</v>
      </c>
      <c r="G396" s="54" t="s">
        <v>81</v>
      </c>
      <c r="H396" s="54" t="s">
        <v>81</v>
      </c>
      <c r="I396" s="86">
        <v>20023810001257</v>
      </c>
      <c r="J396" s="55" t="s">
        <v>114</v>
      </c>
      <c r="K396" s="55" t="s">
        <v>115</v>
      </c>
      <c r="L396" s="55" t="s">
        <v>311</v>
      </c>
      <c r="M396" s="55" t="s">
        <v>312</v>
      </c>
      <c r="N396" s="55" t="s">
        <v>874</v>
      </c>
      <c r="O396" s="56">
        <v>47431695.630000003</v>
      </c>
      <c r="P396" s="56">
        <v>15381833.130000001</v>
      </c>
      <c r="Q396" s="56">
        <v>1928945.18</v>
      </c>
      <c r="R396" s="56">
        <v>12933843.380000001</v>
      </c>
      <c r="S396" s="57" t="s">
        <v>1912</v>
      </c>
      <c r="T396" s="56">
        <v>51808630.560000002</v>
      </c>
      <c r="U396" s="58" t="s">
        <v>882</v>
      </c>
      <c r="V396" s="59" t="s">
        <v>1913</v>
      </c>
      <c r="W396" s="60">
        <f t="shared" si="14"/>
        <v>1257</v>
      </c>
    </row>
    <row r="397" spans="1:23" s="9" customFormat="1" ht="139.5" customHeight="1">
      <c r="A397" s="49">
        <v>38</v>
      </c>
      <c r="B397" s="50" t="s">
        <v>81</v>
      </c>
      <c r="C397" s="51" t="s">
        <v>132</v>
      </c>
      <c r="D397" s="51" t="s">
        <v>262</v>
      </c>
      <c r="E397" s="52">
        <v>1</v>
      </c>
      <c r="F397" s="53" t="s">
        <v>666</v>
      </c>
      <c r="G397" s="54" t="s">
        <v>81</v>
      </c>
      <c r="H397" s="54" t="s">
        <v>81</v>
      </c>
      <c r="I397" s="86">
        <v>20023810001258</v>
      </c>
      <c r="J397" s="55" t="s">
        <v>116</v>
      </c>
      <c r="K397" s="55" t="s">
        <v>117</v>
      </c>
      <c r="L397" s="55" t="s">
        <v>311</v>
      </c>
      <c r="M397" s="55" t="s">
        <v>312</v>
      </c>
      <c r="N397" s="55" t="s">
        <v>874</v>
      </c>
      <c r="O397" s="56">
        <v>83428923.030000001</v>
      </c>
      <c r="P397" s="56">
        <v>32631265.559999999</v>
      </c>
      <c r="Q397" s="56">
        <v>3697570.61</v>
      </c>
      <c r="R397" s="56">
        <v>37219108.780000001</v>
      </c>
      <c r="S397" s="57" t="s">
        <v>1914</v>
      </c>
      <c r="T397" s="56">
        <v>82538650.420000002</v>
      </c>
      <c r="U397" s="58" t="s">
        <v>882</v>
      </c>
      <c r="V397" s="59" t="s">
        <v>1915</v>
      </c>
      <c r="W397" s="60">
        <f t="shared" si="14"/>
        <v>1258</v>
      </c>
    </row>
    <row r="398" spans="1:23" s="9" customFormat="1" ht="139.5" customHeight="1">
      <c r="A398" s="49">
        <v>38</v>
      </c>
      <c r="B398" s="50" t="s">
        <v>81</v>
      </c>
      <c r="C398" s="51" t="s">
        <v>132</v>
      </c>
      <c r="D398" s="51" t="s">
        <v>262</v>
      </c>
      <c r="E398" s="52">
        <v>1</v>
      </c>
      <c r="F398" s="53" t="s">
        <v>666</v>
      </c>
      <c r="G398" s="54" t="s">
        <v>81</v>
      </c>
      <c r="H398" s="54" t="s">
        <v>81</v>
      </c>
      <c r="I398" s="86">
        <v>20023810001259</v>
      </c>
      <c r="J398" s="55" t="s">
        <v>1062</v>
      </c>
      <c r="K398" s="55" t="s">
        <v>118</v>
      </c>
      <c r="L398" s="55" t="s">
        <v>311</v>
      </c>
      <c r="M398" s="55" t="s">
        <v>312</v>
      </c>
      <c r="N398" s="55" t="s">
        <v>874</v>
      </c>
      <c r="O398" s="56">
        <v>682253892.83000004</v>
      </c>
      <c r="P398" s="56">
        <v>573774967.5</v>
      </c>
      <c r="Q398" s="56">
        <v>25807964.48</v>
      </c>
      <c r="R398" s="56">
        <v>904488555.72000003</v>
      </c>
      <c r="S398" s="57" t="s">
        <v>1916</v>
      </c>
      <c r="T398" s="56">
        <v>377348269.08999997</v>
      </c>
      <c r="U398" s="58" t="s">
        <v>882</v>
      </c>
      <c r="V398" s="59" t="s">
        <v>1917</v>
      </c>
      <c r="W398" s="60">
        <f t="shared" si="14"/>
        <v>1259</v>
      </c>
    </row>
    <row r="399" spans="1:23" s="9" customFormat="1" ht="139.5" customHeight="1">
      <c r="A399" s="49">
        <v>38</v>
      </c>
      <c r="B399" s="50" t="s">
        <v>81</v>
      </c>
      <c r="C399" s="51" t="s">
        <v>132</v>
      </c>
      <c r="D399" s="51" t="s">
        <v>262</v>
      </c>
      <c r="E399" s="52">
        <v>1</v>
      </c>
      <c r="F399" s="53" t="s">
        <v>666</v>
      </c>
      <c r="G399" s="54" t="s">
        <v>81</v>
      </c>
      <c r="H399" s="54" t="s">
        <v>81</v>
      </c>
      <c r="I399" s="86">
        <v>20023810001260</v>
      </c>
      <c r="J399" s="55" t="s">
        <v>119</v>
      </c>
      <c r="K399" s="55" t="s">
        <v>120</v>
      </c>
      <c r="L399" s="55" t="s">
        <v>311</v>
      </c>
      <c r="M399" s="55" t="s">
        <v>312</v>
      </c>
      <c r="N399" s="55" t="s">
        <v>874</v>
      </c>
      <c r="O399" s="56">
        <v>30982368.620000001</v>
      </c>
      <c r="P399" s="56">
        <v>5525056.0099999998</v>
      </c>
      <c r="Q399" s="56">
        <v>1333214.1000000001</v>
      </c>
      <c r="R399" s="56">
        <v>5008864.63</v>
      </c>
      <c r="S399" s="57" t="s">
        <v>1918</v>
      </c>
      <c r="T399" s="56">
        <v>32831774.100000001</v>
      </c>
      <c r="U399" s="58" t="s">
        <v>882</v>
      </c>
      <c r="V399" s="59" t="s">
        <v>1919</v>
      </c>
      <c r="W399" s="60">
        <f t="shared" si="14"/>
        <v>1260</v>
      </c>
    </row>
    <row r="400" spans="1:23" s="9" customFormat="1" ht="139.5" customHeight="1">
      <c r="A400" s="49">
        <v>38</v>
      </c>
      <c r="B400" s="50" t="s">
        <v>81</v>
      </c>
      <c r="C400" s="51" t="s">
        <v>132</v>
      </c>
      <c r="D400" s="51" t="s">
        <v>262</v>
      </c>
      <c r="E400" s="52">
        <v>1</v>
      </c>
      <c r="F400" s="53" t="s">
        <v>666</v>
      </c>
      <c r="G400" s="54" t="s">
        <v>81</v>
      </c>
      <c r="H400" s="54" t="s">
        <v>81</v>
      </c>
      <c r="I400" s="86">
        <v>20023810001261</v>
      </c>
      <c r="J400" s="55" t="s">
        <v>592</v>
      </c>
      <c r="K400" s="55" t="s">
        <v>593</v>
      </c>
      <c r="L400" s="55" t="s">
        <v>311</v>
      </c>
      <c r="M400" s="55" t="s">
        <v>312</v>
      </c>
      <c r="N400" s="55" t="s">
        <v>874</v>
      </c>
      <c r="O400" s="56">
        <v>71019322.5</v>
      </c>
      <c r="P400" s="56">
        <v>6696368.1600000001</v>
      </c>
      <c r="Q400" s="56">
        <v>3154539.7</v>
      </c>
      <c r="R400" s="56">
        <v>18837135.18</v>
      </c>
      <c r="S400" s="57" t="s">
        <v>1920</v>
      </c>
      <c r="T400" s="56">
        <v>62033095.18</v>
      </c>
      <c r="U400" s="58" t="s">
        <v>882</v>
      </c>
      <c r="V400" s="59" t="s">
        <v>1921</v>
      </c>
      <c r="W400" s="60">
        <f t="shared" si="14"/>
        <v>1261</v>
      </c>
    </row>
    <row r="401" spans="1:23" s="9" customFormat="1" ht="139.5" customHeight="1">
      <c r="A401" s="49">
        <v>38</v>
      </c>
      <c r="B401" s="50" t="s">
        <v>81</v>
      </c>
      <c r="C401" s="51" t="s">
        <v>132</v>
      </c>
      <c r="D401" s="51" t="s">
        <v>262</v>
      </c>
      <c r="E401" s="52">
        <v>1</v>
      </c>
      <c r="F401" s="53" t="s">
        <v>666</v>
      </c>
      <c r="G401" s="54" t="s">
        <v>81</v>
      </c>
      <c r="H401" s="54" t="s">
        <v>81</v>
      </c>
      <c r="I401" s="86">
        <v>20023810001306</v>
      </c>
      <c r="J401" s="55" t="s">
        <v>594</v>
      </c>
      <c r="K401" s="55" t="s">
        <v>595</v>
      </c>
      <c r="L401" s="55" t="s">
        <v>311</v>
      </c>
      <c r="M401" s="55" t="s">
        <v>312</v>
      </c>
      <c r="N401" s="55" t="s">
        <v>874</v>
      </c>
      <c r="O401" s="56">
        <v>362297913.25</v>
      </c>
      <c r="P401" s="56">
        <v>174323201.30000001</v>
      </c>
      <c r="Q401" s="56">
        <v>14205178.85</v>
      </c>
      <c r="R401" s="56">
        <v>207251906.44999999</v>
      </c>
      <c r="S401" s="57" t="s">
        <v>1922</v>
      </c>
      <c r="T401" s="56">
        <v>343574386.94999999</v>
      </c>
      <c r="U401" s="58" t="s">
        <v>882</v>
      </c>
      <c r="V401" s="59" t="s">
        <v>1923</v>
      </c>
      <c r="W401" s="60">
        <f t="shared" si="14"/>
        <v>1306</v>
      </c>
    </row>
    <row r="402" spans="1:23" s="9" customFormat="1" ht="139.5" customHeight="1">
      <c r="A402" s="49">
        <v>38</v>
      </c>
      <c r="B402" s="50" t="s">
        <v>81</v>
      </c>
      <c r="C402" s="51" t="s">
        <v>132</v>
      </c>
      <c r="D402" s="51" t="s">
        <v>262</v>
      </c>
      <c r="E402" s="52">
        <v>1</v>
      </c>
      <c r="F402" s="53" t="s">
        <v>666</v>
      </c>
      <c r="G402" s="54" t="s">
        <v>81</v>
      </c>
      <c r="H402" s="54" t="s">
        <v>81</v>
      </c>
      <c r="I402" s="86">
        <v>20023810001307</v>
      </c>
      <c r="J402" s="55" t="s">
        <v>596</v>
      </c>
      <c r="K402" s="55" t="s">
        <v>597</v>
      </c>
      <c r="L402" s="55" t="s">
        <v>311</v>
      </c>
      <c r="M402" s="55" t="s">
        <v>312</v>
      </c>
      <c r="N402" s="55" t="s">
        <v>874</v>
      </c>
      <c r="O402" s="56">
        <v>86083530.969999999</v>
      </c>
      <c r="P402" s="56">
        <v>1275209.82</v>
      </c>
      <c r="Q402" s="56">
        <v>3494461.71</v>
      </c>
      <c r="R402" s="56">
        <v>16001300.640000001</v>
      </c>
      <c r="S402" s="57" t="s">
        <v>1924</v>
      </c>
      <c r="T402" s="56">
        <v>74851901.859999999</v>
      </c>
      <c r="U402" s="58" t="s">
        <v>882</v>
      </c>
      <c r="V402" s="59" t="s">
        <v>1925</v>
      </c>
      <c r="W402" s="60">
        <f t="shared" si="14"/>
        <v>1307</v>
      </c>
    </row>
    <row r="403" spans="1:23" s="9" customFormat="1" ht="139.5" customHeight="1">
      <c r="A403" s="49">
        <v>38</v>
      </c>
      <c r="B403" s="50" t="s">
        <v>81</v>
      </c>
      <c r="C403" s="51" t="s">
        <v>132</v>
      </c>
      <c r="D403" s="51" t="s">
        <v>262</v>
      </c>
      <c r="E403" s="52">
        <v>1</v>
      </c>
      <c r="F403" s="53" t="s">
        <v>666</v>
      </c>
      <c r="G403" s="54" t="s">
        <v>81</v>
      </c>
      <c r="H403" s="54" t="s">
        <v>81</v>
      </c>
      <c r="I403" s="86">
        <v>20023810001309</v>
      </c>
      <c r="J403" s="55" t="s">
        <v>258</v>
      </c>
      <c r="K403" s="55" t="s">
        <v>259</v>
      </c>
      <c r="L403" s="55" t="s">
        <v>311</v>
      </c>
      <c r="M403" s="55" t="s">
        <v>312</v>
      </c>
      <c r="N403" s="55" t="s">
        <v>874</v>
      </c>
      <c r="O403" s="56">
        <v>12181382.640000001</v>
      </c>
      <c r="P403" s="56">
        <v>20092341.760000002</v>
      </c>
      <c r="Q403" s="56">
        <v>926725.74</v>
      </c>
      <c r="R403" s="56">
        <v>5330527.8499999996</v>
      </c>
      <c r="S403" s="57" t="s">
        <v>1926</v>
      </c>
      <c r="T403" s="56">
        <v>27869922.289999999</v>
      </c>
      <c r="U403" s="58" t="s">
        <v>882</v>
      </c>
      <c r="V403" s="59" t="s">
        <v>1927</v>
      </c>
      <c r="W403" s="60">
        <f t="shared" si="14"/>
        <v>1309</v>
      </c>
    </row>
    <row r="404" spans="1:23" s="9" customFormat="1" ht="139.5" customHeight="1">
      <c r="A404" s="49">
        <v>38</v>
      </c>
      <c r="B404" s="50" t="s">
        <v>81</v>
      </c>
      <c r="C404" s="51" t="s">
        <v>132</v>
      </c>
      <c r="D404" s="51" t="s">
        <v>262</v>
      </c>
      <c r="E404" s="52">
        <v>1</v>
      </c>
      <c r="F404" s="53" t="s">
        <v>666</v>
      </c>
      <c r="G404" s="54" t="s">
        <v>81</v>
      </c>
      <c r="H404" s="54" t="s">
        <v>81</v>
      </c>
      <c r="I404" s="86">
        <v>20033810001317</v>
      </c>
      <c r="J404" s="55" t="s">
        <v>769</v>
      </c>
      <c r="K404" s="55" t="s">
        <v>770</v>
      </c>
      <c r="L404" s="55" t="s">
        <v>311</v>
      </c>
      <c r="M404" s="55" t="s">
        <v>312</v>
      </c>
      <c r="N404" s="55" t="s">
        <v>874</v>
      </c>
      <c r="O404" s="56">
        <v>1829634336</v>
      </c>
      <c r="P404" s="56">
        <v>902200233.40999997</v>
      </c>
      <c r="Q404" s="56">
        <v>70978800</v>
      </c>
      <c r="R404" s="56">
        <v>706214044</v>
      </c>
      <c r="S404" s="57" t="s">
        <v>1928</v>
      </c>
      <c r="T404" s="56">
        <v>2096599325.4100001</v>
      </c>
      <c r="U404" s="58" t="s">
        <v>882</v>
      </c>
      <c r="V404" s="59" t="s">
        <v>1929</v>
      </c>
      <c r="W404" s="60">
        <f t="shared" si="14"/>
        <v>1317</v>
      </c>
    </row>
    <row r="405" spans="1:23" s="9" customFormat="1" ht="139.5" customHeight="1">
      <c r="A405" s="49">
        <v>38</v>
      </c>
      <c r="B405" s="50" t="s">
        <v>81</v>
      </c>
      <c r="C405" s="51" t="s">
        <v>132</v>
      </c>
      <c r="D405" s="51" t="s">
        <v>262</v>
      </c>
      <c r="E405" s="52">
        <v>1</v>
      </c>
      <c r="F405" s="53" t="s">
        <v>666</v>
      </c>
      <c r="G405" s="54" t="s">
        <v>81</v>
      </c>
      <c r="H405" s="54" t="s">
        <v>81</v>
      </c>
      <c r="I405" s="86">
        <v>20033810001318</v>
      </c>
      <c r="J405" s="55" t="s">
        <v>771</v>
      </c>
      <c r="K405" s="55" t="s">
        <v>772</v>
      </c>
      <c r="L405" s="55" t="s">
        <v>311</v>
      </c>
      <c r="M405" s="55" t="s">
        <v>312</v>
      </c>
      <c r="N405" s="55" t="s">
        <v>874</v>
      </c>
      <c r="O405" s="56">
        <v>7346480</v>
      </c>
      <c r="P405" s="56">
        <v>5392200</v>
      </c>
      <c r="Q405" s="56">
        <v>351509</v>
      </c>
      <c r="R405" s="56">
        <v>1312725</v>
      </c>
      <c r="S405" s="57" t="s">
        <v>1930</v>
      </c>
      <c r="T405" s="56">
        <v>11777464</v>
      </c>
      <c r="U405" s="58" t="s">
        <v>882</v>
      </c>
      <c r="V405" s="59" t="s">
        <v>1931</v>
      </c>
      <c r="W405" s="60">
        <f t="shared" si="14"/>
        <v>1318</v>
      </c>
    </row>
    <row r="406" spans="1:23" s="9" customFormat="1" ht="190.5" customHeight="1">
      <c r="A406" s="49">
        <v>38</v>
      </c>
      <c r="B406" s="50" t="s">
        <v>81</v>
      </c>
      <c r="C406" s="51" t="s">
        <v>132</v>
      </c>
      <c r="D406" s="51" t="s">
        <v>262</v>
      </c>
      <c r="E406" s="52">
        <v>1</v>
      </c>
      <c r="F406" s="53" t="s">
        <v>666</v>
      </c>
      <c r="G406" s="54" t="s">
        <v>81</v>
      </c>
      <c r="H406" s="54" t="s">
        <v>81</v>
      </c>
      <c r="I406" s="86">
        <v>20033810001349</v>
      </c>
      <c r="J406" s="55" t="s">
        <v>773</v>
      </c>
      <c r="K406" s="55" t="s">
        <v>173</v>
      </c>
      <c r="L406" s="55" t="s">
        <v>311</v>
      </c>
      <c r="M406" s="55" t="s">
        <v>312</v>
      </c>
      <c r="N406" s="55" t="s">
        <v>874</v>
      </c>
      <c r="O406" s="56">
        <v>109722923.38</v>
      </c>
      <c r="P406" s="56">
        <v>235858.3</v>
      </c>
      <c r="Q406" s="56">
        <v>4231124.88</v>
      </c>
      <c r="R406" s="56">
        <v>23747207.16</v>
      </c>
      <c r="S406" s="57" t="s">
        <v>1932</v>
      </c>
      <c r="T406" s="56">
        <v>90442699.400000006</v>
      </c>
      <c r="U406" s="58" t="s">
        <v>882</v>
      </c>
      <c r="V406" s="59" t="s">
        <v>1933</v>
      </c>
      <c r="W406" s="60">
        <f t="shared" si="14"/>
        <v>1349</v>
      </c>
    </row>
    <row r="407" spans="1:23" s="9" customFormat="1" ht="139.5" customHeight="1">
      <c r="A407" s="49">
        <v>38</v>
      </c>
      <c r="B407" s="50" t="s">
        <v>81</v>
      </c>
      <c r="C407" s="51" t="s">
        <v>132</v>
      </c>
      <c r="D407" s="51" t="s">
        <v>262</v>
      </c>
      <c r="E407" s="52">
        <v>1</v>
      </c>
      <c r="F407" s="53" t="s">
        <v>666</v>
      </c>
      <c r="G407" s="54" t="s">
        <v>81</v>
      </c>
      <c r="H407" s="54" t="s">
        <v>81</v>
      </c>
      <c r="I407" s="86">
        <v>20043810001360</v>
      </c>
      <c r="J407" s="55" t="s">
        <v>574</v>
      </c>
      <c r="K407" s="55" t="s">
        <v>575</v>
      </c>
      <c r="L407" s="55" t="s">
        <v>311</v>
      </c>
      <c r="M407" s="55" t="s">
        <v>312</v>
      </c>
      <c r="N407" s="55" t="s">
        <v>874</v>
      </c>
      <c r="O407" s="56">
        <v>54224251.25</v>
      </c>
      <c r="P407" s="56">
        <v>10715066.08</v>
      </c>
      <c r="Q407" s="56">
        <v>2092764.44</v>
      </c>
      <c r="R407" s="56">
        <v>22012708.98</v>
      </c>
      <c r="S407" s="57" t="s">
        <v>1934</v>
      </c>
      <c r="T407" s="56">
        <v>45019372.789999999</v>
      </c>
      <c r="U407" s="58" t="s">
        <v>882</v>
      </c>
      <c r="V407" s="59" t="s">
        <v>1935</v>
      </c>
      <c r="W407" s="60">
        <f t="shared" ref="W407:W429" si="15">IF(OR(LEFT(I407)="7",LEFT(I407,1)="8"),VALUE(RIGHT(I407,3)),VALUE(RIGHT(I407,4)))</f>
        <v>1360</v>
      </c>
    </row>
    <row r="408" spans="1:23" s="9" customFormat="1" ht="139.5" customHeight="1">
      <c r="A408" s="49">
        <v>38</v>
      </c>
      <c r="B408" s="50" t="s">
        <v>81</v>
      </c>
      <c r="C408" s="51" t="s">
        <v>132</v>
      </c>
      <c r="D408" s="51" t="s">
        <v>262</v>
      </c>
      <c r="E408" s="52">
        <v>1</v>
      </c>
      <c r="F408" s="53" t="s">
        <v>666</v>
      </c>
      <c r="G408" s="54" t="s">
        <v>81</v>
      </c>
      <c r="H408" s="54" t="s">
        <v>81</v>
      </c>
      <c r="I408" s="86">
        <v>20043810001363</v>
      </c>
      <c r="J408" s="55" t="s">
        <v>576</v>
      </c>
      <c r="K408" s="55" t="s">
        <v>577</v>
      </c>
      <c r="L408" s="55" t="s">
        <v>311</v>
      </c>
      <c r="M408" s="55" t="s">
        <v>312</v>
      </c>
      <c r="N408" s="55" t="s">
        <v>874</v>
      </c>
      <c r="O408" s="56">
        <v>27670393</v>
      </c>
      <c r="P408" s="56">
        <v>0</v>
      </c>
      <c r="Q408" s="56">
        <v>1261909.8600000001</v>
      </c>
      <c r="R408" s="56">
        <v>93164.17</v>
      </c>
      <c r="S408" s="57" t="s">
        <v>1936</v>
      </c>
      <c r="T408" s="56">
        <v>28839138.690000001</v>
      </c>
      <c r="U408" s="58" t="s">
        <v>882</v>
      </c>
      <c r="V408" s="59" t="s">
        <v>1937</v>
      </c>
      <c r="W408" s="60">
        <f t="shared" si="15"/>
        <v>1363</v>
      </c>
    </row>
    <row r="409" spans="1:23" s="9" customFormat="1" ht="139.5" customHeight="1">
      <c r="A409" s="49">
        <v>38</v>
      </c>
      <c r="B409" s="50" t="s">
        <v>81</v>
      </c>
      <c r="C409" s="51" t="s">
        <v>132</v>
      </c>
      <c r="D409" s="51" t="s">
        <v>262</v>
      </c>
      <c r="E409" s="52">
        <v>1</v>
      </c>
      <c r="F409" s="53" t="s">
        <v>666</v>
      </c>
      <c r="G409" s="54" t="s">
        <v>81</v>
      </c>
      <c r="H409" s="54" t="s">
        <v>81</v>
      </c>
      <c r="I409" s="86" t="s">
        <v>1063</v>
      </c>
      <c r="J409" s="55" t="s">
        <v>1064</v>
      </c>
      <c r="K409" s="55" t="s">
        <v>321</v>
      </c>
      <c r="L409" s="55" t="s">
        <v>311</v>
      </c>
      <c r="M409" s="55" t="s">
        <v>312</v>
      </c>
      <c r="N409" s="55" t="s">
        <v>874</v>
      </c>
      <c r="O409" s="56">
        <v>144234272.78999999</v>
      </c>
      <c r="P409" s="56">
        <v>50414394.530000001</v>
      </c>
      <c r="Q409" s="56">
        <v>4794675.97</v>
      </c>
      <c r="R409" s="56">
        <v>128855093.19</v>
      </c>
      <c r="S409" s="57" t="s">
        <v>1938</v>
      </c>
      <c r="T409" s="56">
        <v>70588250.099999994</v>
      </c>
      <c r="U409" s="58" t="s">
        <v>882</v>
      </c>
      <c r="V409" s="59" t="s">
        <v>1939</v>
      </c>
      <c r="W409" s="60">
        <f t="shared" si="15"/>
        <v>1490</v>
      </c>
    </row>
    <row r="410" spans="1:23" s="9" customFormat="1" ht="158.25" customHeight="1">
      <c r="A410" s="49">
        <v>38</v>
      </c>
      <c r="B410" s="50" t="s">
        <v>81</v>
      </c>
      <c r="C410" s="51" t="s">
        <v>132</v>
      </c>
      <c r="D410" s="51" t="s">
        <v>262</v>
      </c>
      <c r="E410" s="52">
        <v>1</v>
      </c>
      <c r="F410" s="53" t="s">
        <v>666</v>
      </c>
      <c r="G410" s="54" t="s">
        <v>81</v>
      </c>
      <c r="H410" s="54" t="s">
        <v>81</v>
      </c>
      <c r="I410" s="86" t="s">
        <v>323</v>
      </c>
      <c r="J410" s="55" t="s">
        <v>324</v>
      </c>
      <c r="K410" s="55" t="s">
        <v>719</v>
      </c>
      <c r="L410" s="55" t="s">
        <v>311</v>
      </c>
      <c r="M410" s="55" t="s">
        <v>312</v>
      </c>
      <c r="N410" s="55" t="s">
        <v>874</v>
      </c>
      <c r="O410" s="56">
        <v>12508284.529999999</v>
      </c>
      <c r="P410" s="56">
        <v>4009498.5</v>
      </c>
      <c r="Q410" s="56">
        <v>592103.6</v>
      </c>
      <c r="R410" s="56">
        <v>5300044.26</v>
      </c>
      <c r="S410" s="57" t="s">
        <v>1940</v>
      </c>
      <c r="T410" s="56">
        <v>11809842.369999999</v>
      </c>
      <c r="U410" s="58" t="s">
        <v>882</v>
      </c>
      <c r="V410" s="59" t="s">
        <v>1941</v>
      </c>
      <c r="W410" s="60">
        <f t="shared" si="15"/>
        <v>1500</v>
      </c>
    </row>
    <row r="411" spans="1:23" s="9" customFormat="1" ht="158.25" customHeight="1">
      <c r="A411" s="49">
        <v>38</v>
      </c>
      <c r="B411" s="50" t="s">
        <v>81</v>
      </c>
      <c r="C411" s="51" t="s">
        <v>132</v>
      </c>
      <c r="D411" s="51" t="s">
        <v>262</v>
      </c>
      <c r="E411" s="52">
        <v>1</v>
      </c>
      <c r="F411" s="53" t="s">
        <v>666</v>
      </c>
      <c r="G411" s="54" t="s">
        <v>81</v>
      </c>
      <c r="H411" s="54" t="s">
        <v>81</v>
      </c>
      <c r="I411" s="86" t="s">
        <v>720</v>
      </c>
      <c r="J411" s="55" t="s">
        <v>721</v>
      </c>
      <c r="K411" s="55" t="s">
        <v>1188</v>
      </c>
      <c r="L411" s="55" t="s">
        <v>311</v>
      </c>
      <c r="M411" s="55" t="s">
        <v>312</v>
      </c>
      <c r="N411" s="55" t="s">
        <v>874</v>
      </c>
      <c r="O411" s="56">
        <v>607828299.47000003</v>
      </c>
      <c r="P411" s="56">
        <v>204714819.40000001</v>
      </c>
      <c r="Q411" s="56">
        <v>24230195.93</v>
      </c>
      <c r="R411" s="56">
        <v>214339432.38</v>
      </c>
      <c r="S411" s="57" t="s">
        <v>1942</v>
      </c>
      <c r="T411" s="56">
        <v>622433882.41999996</v>
      </c>
      <c r="U411" s="58" t="s">
        <v>882</v>
      </c>
      <c r="V411" s="59" t="s">
        <v>1943</v>
      </c>
      <c r="W411" s="60">
        <f t="shared" si="15"/>
        <v>1501</v>
      </c>
    </row>
    <row r="412" spans="1:23" s="9" customFormat="1" ht="139.5" customHeight="1">
      <c r="A412" s="49">
        <v>38</v>
      </c>
      <c r="B412" s="50" t="s">
        <v>81</v>
      </c>
      <c r="C412" s="51" t="s">
        <v>132</v>
      </c>
      <c r="D412" s="51" t="s">
        <v>262</v>
      </c>
      <c r="E412" s="52">
        <v>1</v>
      </c>
      <c r="F412" s="53" t="s">
        <v>666</v>
      </c>
      <c r="G412" s="54" t="s">
        <v>81</v>
      </c>
      <c r="H412" s="54" t="s">
        <v>81</v>
      </c>
      <c r="I412" s="86" t="s">
        <v>1214</v>
      </c>
      <c r="J412" s="55" t="s">
        <v>1215</v>
      </c>
      <c r="K412" s="55" t="s">
        <v>1216</v>
      </c>
      <c r="L412" s="55" t="s">
        <v>311</v>
      </c>
      <c r="M412" s="55" t="s">
        <v>312</v>
      </c>
      <c r="N412" s="55" t="s">
        <v>874</v>
      </c>
      <c r="O412" s="56">
        <v>60268028.609999999</v>
      </c>
      <c r="P412" s="56">
        <v>0</v>
      </c>
      <c r="Q412" s="56">
        <v>2747128.7</v>
      </c>
      <c r="R412" s="56">
        <v>2021544.95</v>
      </c>
      <c r="S412" s="57" t="s">
        <v>1944</v>
      </c>
      <c r="T412" s="56">
        <v>60993612.359999999</v>
      </c>
      <c r="U412" s="58" t="s">
        <v>882</v>
      </c>
      <c r="V412" s="59" t="s">
        <v>1945</v>
      </c>
      <c r="W412" s="60">
        <f t="shared" si="15"/>
        <v>1521</v>
      </c>
    </row>
    <row r="413" spans="1:23" s="9" customFormat="1" ht="275.25" customHeight="1">
      <c r="A413" s="49">
        <v>38</v>
      </c>
      <c r="B413" s="50" t="s">
        <v>81</v>
      </c>
      <c r="C413" s="51" t="s">
        <v>132</v>
      </c>
      <c r="D413" s="51" t="s">
        <v>262</v>
      </c>
      <c r="E413" s="52">
        <v>1</v>
      </c>
      <c r="F413" s="53" t="s">
        <v>666</v>
      </c>
      <c r="G413" s="54" t="s">
        <v>81</v>
      </c>
      <c r="H413" s="54" t="s">
        <v>81</v>
      </c>
      <c r="I413" s="86">
        <v>20013810001201</v>
      </c>
      <c r="J413" s="55" t="s">
        <v>1149</v>
      </c>
      <c r="K413" s="55" t="s">
        <v>1150</v>
      </c>
      <c r="L413" s="55" t="s">
        <v>916</v>
      </c>
      <c r="M413" s="55" t="s">
        <v>523</v>
      </c>
      <c r="N413" s="55" t="s">
        <v>874</v>
      </c>
      <c r="O413" s="56">
        <v>31337035.170000002</v>
      </c>
      <c r="P413" s="56">
        <v>10860001.57</v>
      </c>
      <c r="Q413" s="56">
        <v>1251733.99</v>
      </c>
      <c r="R413" s="56">
        <v>14543074.470000001</v>
      </c>
      <c r="S413" s="57" t="s">
        <v>1482</v>
      </c>
      <c r="T413" s="56">
        <v>28905696.260000002</v>
      </c>
      <c r="U413" s="58" t="s">
        <v>882</v>
      </c>
      <c r="V413" s="59" t="s">
        <v>1946</v>
      </c>
      <c r="W413" s="60">
        <f t="shared" si="15"/>
        <v>1201</v>
      </c>
    </row>
    <row r="414" spans="1:23" s="9" customFormat="1" ht="139.5" customHeight="1">
      <c r="A414" s="49">
        <v>38</v>
      </c>
      <c r="B414" s="50" t="s">
        <v>81</v>
      </c>
      <c r="C414" s="51" t="s">
        <v>132</v>
      </c>
      <c r="D414" s="51" t="s">
        <v>262</v>
      </c>
      <c r="E414" s="52">
        <v>1</v>
      </c>
      <c r="F414" s="53" t="s">
        <v>666</v>
      </c>
      <c r="G414" s="54" t="s">
        <v>81</v>
      </c>
      <c r="H414" s="54" t="s">
        <v>81</v>
      </c>
      <c r="I414" s="86">
        <v>20033810001316</v>
      </c>
      <c r="J414" s="55" t="s">
        <v>461</v>
      </c>
      <c r="K414" s="55" t="s">
        <v>768</v>
      </c>
      <c r="L414" s="55" t="s">
        <v>916</v>
      </c>
      <c r="M414" s="55" t="s">
        <v>523</v>
      </c>
      <c r="N414" s="55" t="s">
        <v>874</v>
      </c>
      <c r="O414" s="56">
        <v>1384042322</v>
      </c>
      <c r="P414" s="56">
        <v>426604039.11000001</v>
      </c>
      <c r="Q414" s="56">
        <v>64595873.579999998</v>
      </c>
      <c r="R414" s="56">
        <v>680069452.66999996</v>
      </c>
      <c r="S414" s="57" t="s">
        <v>1947</v>
      </c>
      <c r="T414" s="56">
        <v>909245453.25</v>
      </c>
      <c r="U414" s="58" t="s">
        <v>882</v>
      </c>
      <c r="V414" s="59" t="s">
        <v>1948</v>
      </c>
      <c r="W414" s="60">
        <f t="shared" si="15"/>
        <v>1316</v>
      </c>
    </row>
    <row r="415" spans="1:23" s="9" customFormat="1" ht="139.5" customHeight="1">
      <c r="A415" s="49">
        <v>38</v>
      </c>
      <c r="B415" s="50" t="s">
        <v>81</v>
      </c>
      <c r="C415" s="51" t="s">
        <v>132</v>
      </c>
      <c r="D415" s="51" t="s">
        <v>262</v>
      </c>
      <c r="E415" s="52">
        <v>1</v>
      </c>
      <c r="F415" s="53" t="s">
        <v>666</v>
      </c>
      <c r="G415" s="54" t="s">
        <v>81</v>
      </c>
      <c r="H415" s="54" t="s">
        <v>81</v>
      </c>
      <c r="I415" s="86" t="s">
        <v>1299</v>
      </c>
      <c r="J415" s="55" t="s">
        <v>1300</v>
      </c>
      <c r="K415" s="55" t="s">
        <v>1301</v>
      </c>
      <c r="L415" s="55" t="s">
        <v>916</v>
      </c>
      <c r="M415" s="55" t="s">
        <v>523</v>
      </c>
      <c r="N415" s="55" t="s">
        <v>874</v>
      </c>
      <c r="O415" s="56">
        <v>140892866.16999999</v>
      </c>
      <c r="P415" s="56">
        <v>124797264.56999999</v>
      </c>
      <c r="Q415" s="56">
        <v>7882416.9199999999</v>
      </c>
      <c r="R415" s="56">
        <v>233187.68</v>
      </c>
      <c r="S415" s="57" t="s">
        <v>1949</v>
      </c>
      <c r="T415" s="56">
        <v>273339359.98000002</v>
      </c>
      <c r="U415" s="58" t="s">
        <v>882</v>
      </c>
      <c r="V415" s="59" t="s">
        <v>1950</v>
      </c>
      <c r="W415" s="60">
        <f t="shared" si="15"/>
        <v>1544</v>
      </c>
    </row>
    <row r="416" spans="1:23" s="9" customFormat="1" ht="352.5" customHeight="1">
      <c r="A416" s="49">
        <v>38</v>
      </c>
      <c r="B416" s="50" t="s">
        <v>81</v>
      </c>
      <c r="C416" s="51" t="s">
        <v>132</v>
      </c>
      <c r="D416" s="51" t="s">
        <v>262</v>
      </c>
      <c r="E416" s="52">
        <v>1</v>
      </c>
      <c r="F416" s="53" t="s">
        <v>376</v>
      </c>
      <c r="G416" s="54" t="s">
        <v>377</v>
      </c>
      <c r="H416" s="54" t="s">
        <v>377</v>
      </c>
      <c r="I416" s="86" t="s">
        <v>48</v>
      </c>
      <c r="J416" s="55" t="s">
        <v>49</v>
      </c>
      <c r="K416" s="55" t="s">
        <v>50</v>
      </c>
      <c r="L416" s="55" t="s">
        <v>916</v>
      </c>
      <c r="M416" s="55" t="s">
        <v>523</v>
      </c>
      <c r="N416" s="55" t="s">
        <v>874</v>
      </c>
      <c r="O416" s="56">
        <v>12508334.35</v>
      </c>
      <c r="P416" s="56">
        <v>70368147.75</v>
      </c>
      <c r="Q416" s="56">
        <v>652944.75</v>
      </c>
      <c r="R416" s="56">
        <v>68179606.670000002</v>
      </c>
      <c r="S416" s="57" t="s">
        <v>1450</v>
      </c>
      <c r="T416" s="56">
        <v>15349820.18</v>
      </c>
      <c r="U416" s="58" t="s">
        <v>314</v>
      </c>
      <c r="V416" s="59" t="s">
        <v>1647</v>
      </c>
      <c r="W416" s="60">
        <f t="shared" si="15"/>
        <v>1110</v>
      </c>
    </row>
    <row r="417" spans="1:28" s="9" customFormat="1" ht="139.5" customHeight="1">
      <c r="A417" s="49">
        <v>38</v>
      </c>
      <c r="B417" s="50" t="s">
        <v>81</v>
      </c>
      <c r="C417" s="51" t="s">
        <v>132</v>
      </c>
      <c r="D417" s="51" t="s">
        <v>262</v>
      </c>
      <c r="E417" s="52">
        <v>1</v>
      </c>
      <c r="F417" s="53" t="s">
        <v>376</v>
      </c>
      <c r="G417" s="54" t="s">
        <v>377</v>
      </c>
      <c r="H417" s="54" t="s">
        <v>377</v>
      </c>
      <c r="I417" s="86" t="s">
        <v>999</v>
      </c>
      <c r="J417" s="55" t="s">
        <v>234</v>
      </c>
      <c r="K417" s="55" t="s">
        <v>235</v>
      </c>
      <c r="L417" s="55" t="s">
        <v>916</v>
      </c>
      <c r="M417" s="55" t="s">
        <v>1032</v>
      </c>
      <c r="N417" s="55" t="s">
        <v>1019</v>
      </c>
      <c r="O417" s="56">
        <v>3291807.57</v>
      </c>
      <c r="P417" s="56">
        <v>0</v>
      </c>
      <c r="Q417" s="56">
        <v>139200.51999999999</v>
      </c>
      <c r="R417" s="56">
        <v>28470.99</v>
      </c>
      <c r="S417" s="57" t="s">
        <v>1951</v>
      </c>
      <c r="T417" s="56">
        <v>3402537.1</v>
      </c>
      <c r="U417" s="58" t="s">
        <v>314</v>
      </c>
      <c r="V417" s="59" t="s">
        <v>1952</v>
      </c>
      <c r="W417" s="60">
        <f t="shared" si="15"/>
        <v>1468</v>
      </c>
    </row>
    <row r="418" spans="1:28" s="9" customFormat="1" ht="289.5" customHeight="1">
      <c r="A418" s="49">
        <v>38</v>
      </c>
      <c r="B418" s="50" t="s">
        <v>81</v>
      </c>
      <c r="C418" s="51" t="s">
        <v>132</v>
      </c>
      <c r="D418" s="51" t="s">
        <v>262</v>
      </c>
      <c r="E418" s="52">
        <v>1</v>
      </c>
      <c r="F418" s="53" t="s">
        <v>1290</v>
      </c>
      <c r="G418" s="54" t="s">
        <v>1291</v>
      </c>
      <c r="H418" s="54" t="s">
        <v>1291</v>
      </c>
      <c r="I418" s="86" t="s">
        <v>1292</v>
      </c>
      <c r="J418" s="55" t="s">
        <v>1293</v>
      </c>
      <c r="K418" s="55" t="s">
        <v>1294</v>
      </c>
      <c r="L418" s="55" t="s">
        <v>916</v>
      </c>
      <c r="M418" s="55" t="s">
        <v>1295</v>
      </c>
      <c r="N418" s="55" t="s">
        <v>874</v>
      </c>
      <c r="O418" s="56">
        <v>1958438.55</v>
      </c>
      <c r="P418" s="56">
        <v>18000000</v>
      </c>
      <c r="Q418" s="56">
        <v>85915.88</v>
      </c>
      <c r="R418" s="56">
        <v>8043505.7000000002</v>
      </c>
      <c r="S418" s="57" t="s">
        <v>1953</v>
      </c>
      <c r="T418" s="56">
        <v>2041550.82</v>
      </c>
      <c r="U418" s="58" t="s">
        <v>882</v>
      </c>
      <c r="V418" s="59" t="s">
        <v>1954</v>
      </c>
      <c r="W418" s="60">
        <f t="shared" si="15"/>
        <v>1543</v>
      </c>
    </row>
    <row r="419" spans="1:28" s="9" customFormat="1" ht="199.5" customHeight="1">
      <c r="A419" s="49">
        <v>38</v>
      </c>
      <c r="B419" s="50" t="s">
        <v>81</v>
      </c>
      <c r="C419" s="51" t="s">
        <v>132</v>
      </c>
      <c r="D419" s="51" t="s">
        <v>262</v>
      </c>
      <c r="E419" s="52">
        <v>1</v>
      </c>
      <c r="F419" s="53" t="s">
        <v>51</v>
      </c>
      <c r="G419" s="54" t="s">
        <v>135</v>
      </c>
      <c r="H419" s="54" t="s">
        <v>135</v>
      </c>
      <c r="I419" s="86" t="s">
        <v>136</v>
      </c>
      <c r="J419" s="55" t="s">
        <v>137</v>
      </c>
      <c r="K419" s="55" t="s">
        <v>365</v>
      </c>
      <c r="L419" s="55" t="s">
        <v>916</v>
      </c>
      <c r="M419" s="55" t="s">
        <v>837</v>
      </c>
      <c r="N419" s="55" t="s">
        <v>874</v>
      </c>
      <c r="O419" s="56">
        <v>49035067</v>
      </c>
      <c r="P419" s="56">
        <v>103229873</v>
      </c>
      <c r="Q419" s="56">
        <v>2030642</v>
      </c>
      <c r="R419" s="56">
        <v>100368425</v>
      </c>
      <c r="S419" s="57" t="s">
        <v>2038</v>
      </c>
      <c r="T419" s="56">
        <v>53927157</v>
      </c>
      <c r="U419" s="58" t="s">
        <v>314</v>
      </c>
      <c r="V419" s="59" t="s">
        <v>1648</v>
      </c>
      <c r="W419" s="60">
        <f t="shared" si="15"/>
        <v>1106</v>
      </c>
    </row>
    <row r="420" spans="1:28" s="9" customFormat="1" ht="139.5" customHeight="1">
      <c r="A420" s="49">
        <v>38</v>
      </c>
      <c r="B420" s="50" t="s">
        <v>81</v>
      </c>
      <c r="C420" s="51" t="s">
        <v>132</v>
      </c>
      <c r="D420" s="51" t="s">
        <v>262</v>
      </c>
      <c r="E420" s="52">
        <v>1</v>
      </c>
      <c r="F420" s="53" t="s">
        <v>953</v>
      </c>
      <c r="G420" s="54" t="s">
        <v>954</v>
      </c>
      <c r="H420" s="54" t="s">
        <v>954</v>
      </c>
      <c r="I420" s="86" t="s">
        <v>955</v>
      </c>
      <c r="J420" s="55" t="s">
        <v>956</v>
      </c>
      <c r="K420" s="55" t="s">
        <v>582</v>
      </c>
      <c r="L420" s="55" t="s">
        <v>916</v>
      </c>
      <c r="M420" s="55" t="s">
        <v>523</v>
      </c>
      <c r="N420" s="55" t="s">
        <v>874</v>
      </c>
      <c r="O420" s="56">
        <v>6734680.7199999997</v>
      </c>
      <c r="P420" s="56">
        <v>0</v>
      </c>
      <c r="Q420" s="56">
        <v>268675.87</v>
      </c>
      <c r="R420" s="56">
        <v>2541072.39</v>
      </c>
      <c r="S420" s="57" t="s">
        <v>1451</v>
      </c>
      <c r="T420" s="56">
        <v>4462284.2</v>
      </c>
      <c r="U420" s="58" t="s">
        <v>882</v>
      </c>
      <c r="V420" s="59" t="s">
        <v>1649</v>
      </c>
      <c r="W420" s="60">
        <f t="shared" si="15"/>
        <v>1108</v>
      </c>
    </row>
    <row r="421" spans="1:28" s="9" customFormat="1" ht="139.5" customHeight="1">
      <c r="A421" s="49">
        <v>38</v>
      </c>
      <c r="B421" s="50" t="s">
        <v>81</v>
      </c>
      <c r="C421" s="51" t="s">
        <v>132</v>
      </c>
      <c r="D421" s="51" t="s">
        <v>262</v>
      </c>
      <c r="E421" s="52">
        <v>1</v>
      </c>
      <c r="F421" s="53" t="s">
        <v>583</v>
      </c>
      <c r="G421" s="54" t="s">
        <v>584</v>
      </c>
      <c r="H421" s="54" t="s">
        <v>584</v>
      </c>
      <c r="I421" s="86" t="s">
        <v>585</v>
      </c>
      <c r="J421" s="55" t="s">
        <v>586</v>
      </c>
      <c r="K421" s="55" t="s">
        <v>587</v>
      </c>
      <c r="L421" s="55" t="s">
        <v>916</v>
      </c>
      <c r="M421" s="55" t="s">
        <v>523</v>
      </c>
      <c r="N421" s="55" t="s">
        <v>1019</v>
      </c>
      <c r="O421" s="56">
        <v>38.020000000000003</v>
      </c>
      <c r="P421" s="56">
        <v>1068027.58</v>
      </c>
      <c r="Q421" s="56">
        <v>1768.07</v>
      </c>
      <c r="R421" s="56">
        <v>1064784.1200000001</v>
      </c>
      <c r="S421" s="57" t="s">
        <v>1000</v>
      </c>
      <c r="T421" s="56">
        <v>5049.55</v>
      </c>
      <c r="U421" s="58" t="s">
        <v>882</v>
      </c>
      <c r="V421" s="59" t="s">
        <v>1955</v>
      </c>
      <c r="W421" s="60">
        <f t="shared" si="15"/>
        <v>1238</v>
      </c>
    </row>
    <row r="422" spans="1:28" s="9" customFormat="1" ht="168" customHeight="1">
      <c r="A422" s="49">
        <v>38</v>
      </c>
      <c r="B422" s="50" t="s">
        <v>81</v>
      </c>
      <c r="C422" s="51" t="s">
        <v>132</v>
      </c>
      <c r="D422" s="51" t="s">
        <v>262</v>
      </c>
      <c r="E422" s="52">
        <v>1</v>
      </c>
      <c r="F422" s="53" t="s">
        <v>588</v>
      </c>
      <c r="G422" s="54" t="s">
        <v>589</v>
      </c>
      <c r="H422" s="54" t="s">
        <v>589</v>
      </c>
      <c r="I422" s="86" t="s">
        <v>590</v>
      </c>
      <c r="J422" s="55" t="s">
        <v>729</v>
      </c>
      <c r="K422" s="55" t="s">
        <v>1177</v>
      </c>
      <c r="L422" s="55" t="s">
        <v>916</v>
      </c>
      <c r="M422" s="55" t="s">
        <v>836</v>
      </c>
      <c r="N422" s="55" t="s">
        <v>874</v>
      </c>
      <c r="O422" s="56">
        <v>16601647.869999999</v>
      </c>
      <c r="P422" s="56">
        <v>127000000</v>
      </c>
      <c r="Q422" s="56">
        <v>1234872.6299999999</v>
      </c>
      <c r="R422" s="56">
        <v>35943472.340000004</v>
      </c>
      <c r="S422" s="57" t="s">
        <v>1452</v>
      </c>
      <c r="T422" s="56">
        <v>108893048.16</v>
      </c>
      <c r="U422" s="58" t="s">
        <v>882</v>
      </c>
      <c r="V422" s="59" t="s">
        <v>1650</v>
      </c>
      <c r="W422" s="60">
        <f t="shared" si="15"/>
        <v>1405</v>
      </c>
    </row>
    <row r="423" spans="1:28" s="9" customFormat="1" ht="177" customHeight="1">
      <c r="A423" s="49">
        <v>38</v>
      </c>
      <c r="B423" s="50" t="s">
        <v>81</v>
      </c>
      <c r="C423" s="51" t="s">
        <v>132</v>
      </c>
      <c r="D423" s="51" t="s">
        <v>262</v>
      </c>
      <c r="E423" s="52">
        <v>1</v>
      </c>
      <c r="F423" s="53" t="s">
        <v>347</v>
      </c>
      <c r="G423" s="54" t="s">
        <v>1080</v>
      </c>
      <c r="H423" s="54" t="s">
        <v>1080</v>
      </c>
      <c r="I423" s="86" t="s">
        <v>942</v>
      </c>
      <c r="J423" s="55" t="s">
        <v>943</v>
      </c>
      <c r="K423" s="55" t="s">
        <v>1178</v>
      </c>
      <c r="L423" s="55" t="s">
        <v>916</v>
      </c>
      <c r="M423" s="55" t="s">
        <v>523</v>
      </c>
      <c r="N423" s="55" t="s">
        <v>874</v>
      </c>
      <c r="O423" s="56">
        <v>4522739.1100000003</v>
      </c>
      <c r="P423" s="56">
        <v>659726.97</v>
      </c>
      <c r="Q423" s="56">
        <v>185898.12</v>
      </c>
      <c r="R423" s="56">
        <v>32480</v>
      </c>
      <c r="S423" s="57" t="s">
        <v>1453</v>
      </c>
      <c r="T423" s="56">
        <v>5295866.63</v>
      </c>
      <c r="U423" s="58" t="s">
        <v>882</v>
      </c>
      <c r="V423" s="59" t="s">
        <v>1651</v>
      </c>
      <c r="W423" s="60">
        <f t="shared" si="15"/>
        <v>1107</v>
      </c>
    </row>
    <row r="424" spans="1:28" s="9" customFormat="1" ht="139.5" customHeight="1">
      <c r="A424" s="49">
        <v>38</v>
      </c>
      <c r="B424" s="50" t="s">
        <v>81</v>
      </c>
      <c r="C424" s="51" t="s">
        <v>132</v>
      </c>
      <c r="D424" s="51" t="s">
        <v>262</v>
      </c>
      <c r="E424" s="52">
        <v>1</v>
      </c>
      <c r="F424" s="53" t="s">
        <v>944</v>
      </c>
      <c r="G424" s="54" t="s">
        <v>945</v>
      </c>
      <c r="H424" s="54" t="s">
        <v>945</v>
      </c>
      <c r="I424" s="86" t="s">
        <v>946</v>
      </c>
      <c r="J424" s="55" t="s">
        <v>947</v>
      </c>
      <c r="K424" s="55" t="s">
        <v>684</v>
      </c>
      <c r="L424" s="55" t="s">
        <v>311</v>
      </c>
      <c r="M424" s="55" t="s">
        <v>523</v>
      </c>
      <c r="N424" s="55" t="s">
        <v>874</v>
      </c>
      <c r="O424" s="56">
        <v>8036322.4400000004</v>
      </c>
      <c r="P424" s="56">
        <v>0</v>
      </c>
      <c r="Q424" s="56">
        <v>310564.68</v>
      </c>
      <c r="R424" s="56">
        <v>827185.62</v>
      </c>
      <c r="S424" s="57" t="s">
        <v>1454</v>
      </c>
      <c r="T424" s="56">
        <v>18921841.289999999</v>
      </c>
      <c r="U424" s="58" t="s">
        <v>882</v>
      </c>
      <c r="V424" s="59" t="s">
        <v>1652</v>
      </c>
      <c r="W424" s="60">
        <f t="shared" si="15"/>
        <v>1098</v>
      </c>
    </row>
    <row r="425" spans="1:28" s="9" customFormat="1" ht="259.5" customHeight="1">
      <c r="A425" s="49">
        <v>38</v>
      </c>
      <c r="B425" s="50" t="s">
        <v>81</v>
      </c>
      <c r="C425" s="51" t="s">
        <v>132</v>
      </c>
      <c r="D425" s="51" t="s">
        <v>262</v>
      </c>
      <c r="E425" s="52">
        <v>1</v>
      </c>
      <c r="F425" s="53" t="s">
        <v>1248</v>
      </c>
      <c r="G425" s="54" t="s">
        <v>1249</v>
      </c>
      <c r="H425" s="54" t="s">
        <v>1249</v>
      </c>
      <c r="I425" s="86" t="s">
        <v>1250</v>
      </c>
      <c r="J425" s="55" t="s">
        <v>1251</v>
      </c>
      <c r="K425" s="55" t="s">
        <v>1252</v>
      </c>
      <c r="L425" s="55" t="s">
        <v>916</v>
      </c>
      <c r="M425" s="55" t="s">
        <v>523</v>
      </c>
      <c r="N425" s="55" t="s">
        <v>313</v>
      </c>
      <c r="O425" s="56">
        <v>315957.48</v>
      </c>
      <c r="P425" s="56">
        <v>12485986.720000001</v>
      </c>
      <c r="Q425" s="56">
        <v>55058.21</v>
      </c>
      <c r="R425" s="56">
        <v>1323122.8700000001</v>
      </c>
      <c r="S425" s="57" t="s">
        <v>1483</v>
      </c>
      <c r="T425" s="56">
        <v>11533879.539999999</v>
      </c>
      <c r="U425" s="58" t="s">
        <v>882</v>
      </c>
      <c r="V425" s="59" t="s">
        <v>1653</v>
      </c>
      <c r="W425" s="60">
        <f t="shared" si="15"/>
        <v>1534</v>
      </c>
    </row>
    <row r="426" spans="1:28" s="9" customFormat="1" ht="139.5" customHeight="1">
      <c r="A426" s="49">
        <v>38</v>
      </c>
      <c r="B426" s="50" t="s">
        <v>81</v>
      </c>
      <c r="C426" s="51" t="s">
        <v>132</v>
      </c>
      <c r="D426" s="51" t="s">
        <v>262</v>
      </c>
      <c r="E426" s="52">
        <v>1</v>
      </c>
      <c r="F426" s="53" t="s">
        <v>140</v>
      </c>
      <c r="G426" s="54" t="s">
        <v>885</v>
      </c>
      <c r="H426" s="54" t="s">
        <v>885</v>
      </c>
      <c r="I426" s="86" t="s">
        <v>996</v>
      </c>
      <c r="J426" s="55" t="s">
        <v>1455</v>
      </c>
      <c r="K426" s="55" t="s">
        <v>1179</v>
      </c>
      <c r="L426" s="55" t="s">
        <v>916</v>
      </c>
      <c r="M426" s="55" t="s">
        <v>838</v>
      </c>
      <c r="N426" s="55" t="s">
        <v>874</v>
      </c>
      <c r="O426" s="56">
        <v>51869906.240000002</v>
      </c>
      <c r="P426" s="56">
        <v>8355000</v>
      </c>
      <c r="Q426" s="56">
        <v>1703950.87</v>
      </c>
      <c r="R426" s="56">
        <v>19682235.43</v>
      </c>
      <c r="S426" s="57" t="s">
        <v>1456</v>
      </c>
      <c r="T426" s="56">
        <v>42246621.68</v>
      </c>
      <c r="U426" s="58" t="s">
        <v>882</v>
      </c>
      <c r="V426" s="59" t="s">
        <v>1956</v>
      </c>
      <c r="W426" s="60">
        <f t="shared" si="15"/>
        <v>1109</v>
      </c>
    </row>
    <row r="427" spans="1:28" s="9" customFormat="1" ht="139.5" customHeight="1">
      <c r="A427" s="49">
        <v>38</v>
      </c>
      <c r="B427" s="50" t="s">
        <v>81</v>
      </c>
      <c r="C427" s="51" t="s">
        <v>132</v>
      </c>
      <c r="D427" s="51" t="s">
        <v>262</v>
      </c>
      <c r="E427" s="52">
        <v>1</v>
      </c>
      <c r="F427" s="53" t="s">
        <v>997</v>
      </c>
      <c r="G427" s="54" t="s">
        <v>1180</v>
      </c>
      <c r="H427" s="54" t="s">
        <v>1180</v>
      </c>
      <c r="I427" s="86" t="s">
        <v>735</v>
      </c>
      <c r="J427" s="55" t="s">
        <v>736</v>
      </c>
      <c r="K427" s="55" t="s">
        <v>737</v>
      </c>
      <c r="L427" s="55" t="s">
        <v>916</v>
      </c>
      <c r="M427" s="55" t="s">
        <v>523</v>
      </c>
      <c r="N427" s="55" t="s">
        <v>313</v>
      </c>
      <c r="O427" s="56">
        <v>45425715.210000001</v>
      </c>
      <c r="P427" s="56">
        <v>24073112.43</v>
      </c>
      <c r="Q427" s="56">
        <v>2309547.64</v>
      </c>
      <c r="R427" s="56">
        <v>21866906.899999999</v>
      </c>
      <c r="S427" s="57" t="s">
        <v>1957</v>
      </c>
      <c r="T427" s="56">
        <v>49941468.380000003</v>
      </c>
      <c r="U427" s="58" t="s">
        <v>882</v>
      </c>
      <c r="V427" s="59" t="s">
        <v>1958</v>
      </c>
      <c r="W427" s="60">
        <f t="shared" si="15"/>
        <v>1128</v>
      </c>
    </row>
    <row r="428" spans="1:28" s="9" customFormat="1" ht="139.5" customHeight="1">
      <c r="A428" s="49">
        <v>38</v>
      </c>
      <c r="B428" s="50" t="s">
        <v>81</v>
      </c>
      <c r="C428" s="51" t="s">
        <v>132</v>
      </c>
      <c r="D428" s="51" t="s">
        <v>262</v>
      </c>
      <c r="E428" s="52">
        <v>1</v>
      </c>
      <c r="F428" s="53" t="s">
        <v>738</v>
      </c>
      <c r="G428" s="54" t="s">
        <v>739</v>
      </c>
      <c r="H428" s="54" t="s">
        <v>739</v>
      </c>
      <c r="I428" s="86" t="s">
        <v>742</v>
      </c>
      <c r="J428" s="55" t="s">
        <v>743</v>
      </c>
      <c r="K428" s="55" t="s">
        <v>744</v>
      </c>
      <c r="L428" s="55" t="s">
        <v>916</v>
      </c>
      <c r="M428" s="55" t="s">
        <v>838</v>
      </c>
      <c r="N428" s="55" t="s">
        <v>1019</v>
      </c>
      <c r="O428" s="56">
        <v>17005487.789999999</v>
      </c>
      <c r="P428" s="56">
        <v>20467007.260000002</v>
      </c>
      <c r="Q428" s="56">
        <v>961254.86</v>
      </c>
      <c r="R428" s="56">
        <v>18046429.579999998</v>
      </c>
      <c r="S428" s="57" t="s">
        <v>1959</v>
      </c>
      <c r="T428" s="56">
        <v>20387320.329999998</v>
      </c>
      <c r="U428" s="58" t="s">
        <v>882</v>
      </c>
      <c r="V428" s="59" t="s">
        <v>1655</v>
      </c>
      <c r="W428" s="60">
        <f t="shared" si="15"/>
        <v>128</v>
      </c>
    </row>
    <row r="429" spans="1:28" s="9" customFormat="1" ht="139.5" customHeight="1">
      <c r="A429" s="49">
        <v>38</v>
      </c>
      <c r="B429" s="50" t="s">
        <v>81</v>
      </c>
      <c r="C429" s="51" t="s">
        <v>132</v>
      </c>
      <c r="D429" s="51" t="s">
        <v>262</v>
      </c>
      <c r="E429" s="52">
        <v>1</v>
      </c>
      <c r="F429" s="53" t="s">
        <v>738</v>
      </c>
      <c r="G429" s="54" t="s">
        <v>739</v>
      </c>
      <c r="H429" s="54" t="s">
        <v>739</v>
      </c>
      <c r="I429" s="86" t="s">
        <v>740</v>
      </c>
      <c r="J429" s="55" t="s">
        <v>741</v>
      </c>
      <c r="K429" s="55" t="s">
        <v>665</v>
      </c>
      <c r="L429" s="55" t="s">
        <v>916</v>
      </c>
      <c r="M429" s="55" t="s">
        <v>838</v>
      </c>
      <c r="N429" s="55" t="s">
        <v>874</v>
      </c>
      <c r="O429" s="56">
        <v>20997835.190000001</v>
      </c>
      <c r="P429" s="56">
        <v>6800000</v>
      </c>
      <c r="Q429" s="56">
        <v>447346.55</v>
      </c>
      <c r="R429" s="56">
        <v>20967131.850000001</v>
      </c>
      <c r="S429" s="57" t="s">
        <v>1960</v>
      </c>
      <c r="T429" s="56">
        <v>7278049.8899999997</v>
      </c>
      <c r="U429" s="58" t="s">
        <v>882</v>
      </c>
      <c r="V429" s="59" t="s">
        <v>1654</v>
      </c>
      <c r="W429" s="60">
        <f t="shared" si="15"/>
        <v>1164</v>
      </c>
    </row>
    <row r="430" spans="1:28" s="48" customFormat="1" ht="20.25" customHeight="1" outlineLevel="2">
      <c r="A430" s="68"/>
      <c r="B430" s="98" t="s">
        <v>383</v>
      </c>
      <c r="C430" s="99"/>
      <c r="D430" s="99"/>
      <c r="E430" s="69">
        <f>SUBTOTAL(9,E431:E464)</f>
        <v>34</v>
      </c>
      <c r="F430" s="70"/>
      <c r="G430" s="70"/>
      <c r="H430" s="70"/>
      <c r="I430" s="88"/>
      <c r="J430" s="70"/>
      <c r="K430" s="70"/>
      <c r="L430" s="70"/>
      <c r="M430" s="70"/>
      <c r="N430" s="70"/>
      <c r="O430" s="72"/>
      <c r="P430" s="72"/>
      <c r="Q430" s="72"/>
      <c r="R430" s="72"/>
      <c r="S430" s="70"/>
      <c r="T430" s="72"/>
      <c r="U430" s="70"/>
      <c r="V430" s="73"/>
      <c r="W430" s="71"/>
      <c r="X430" s="9"/>
      <c r="Y430" s="9"/>
      <c r="Z430" s="9"/>
      <c r="AA430" s="9"/>
      <c r="AB430" s="9"/>
    </row>
    <row r="431" spans="1:28" s="9" customFormat="1" ht="139.5" customHeight="1">
      <c r="A431" s="49">
        <v>38</v>
      </c>
      <c r="B431" s="50" t="s">
        <v>81</v>
      </c>
      <c r="C431" s="51" t="s">
        <v>132</v>
      </c>
      <c r="D431" s="51" t="s">
        <v>699</v>
      </c>
      <c r="E431" s="52">
        <v>1</v>
      </c>
      <c r="F431" s="53" t="s">
        <v>666</v>
      </c>
      <c r="G431" s="54" t="s">
        <v>81</v>
      </c>
      <c r="H431" s="54" t="s">
        <v>441</v>
      </c>
      <c r="I431" s="86" t="s">
        <v>442</v>
      </c>
      <c r="J431" s="55" t="s">
        <v>443</v>
      </c>
      <c r="K431" s="55" t="s">
        <v>749</v>
      </c>
      <c r="L431" s="55" t="s">
        <v>311</v>
      </c>
      <c r="M431" s="55" t="s">
        <v>312</v>
      </c>
      <c r="N431" s="55" t="s">
        <v>874</v>
      </c>
      <c r="O431" s="56">
        <v>54111275</v>
      </c>
      <c r="P431" s="56">
        <v>24529172.52</v>
      </c>
      <c r="Q431" s="56">
        <v>2339156.0099999998</v>
      </c>
      <c r="R431" s="56">
        <v>36512968.799999997</v>
      </c>
      <c r="S431" s="57" t="s">
        <v>1961</v>
      </c>
      <c r="T431" s="56">
        <v>44466634.729999997</v>
      </c>
      <c r="U431" s="58" t="s">
        <v>882</v>
      </c>
      <c r="V431" s="59" t="s">
        <v>1656</v>
      </c>
      <c r="W431" s="60">
        <f t="shared" ref="W431:W464" si="16">IF(OR(LEFT(I431)="7",LEFT(I431,1)="8"),VALUE(RIGHT(I431,3)),VALUE(RIGHT(I431,4)))</f>
        <v>1469</v>
      </c>
    </row>
    <row r="432" spans="1:28" s="9" customFormat="1" ht="139.5" customHeight="1">
      <c r="A432" s="49">
        <v>38</v>
      </c>
      <c r="B432" s="50" t="s">
        <v>81</v>
      </c>
      <c r="C432" s="51" t="s">
        <v>132</v>
      </c>
      <c r="D432" s="51" t="s">
        <v>699</v>
      </c>
      <c r="E432" s="52">
        <v>1</v>
      </c>
      <c r="F432" s="53" t="s">
        <v>666</v>
      </c>
      <c r="G432" s="54" t="s">
        <v>81</v>
      </c>
      <c r="H432" s="54" t="s">
        <v>444</v>
      </c>
      <c r="I432" s="86" t="s">
        <v>445</v>
      </c>
      <c r="J432" s="55" t="s">
        <v>446</v>
      </c>
      <c r="K432" s="55" t="s">
        <v>749</v>
      </c>
      <c r="L432" s="55" t="s">
        <v>311</v>
      </c>
      <c r="M432" s="55" t="s">
        <v>312</v>
      </c>
      <c r="N432" s="55" t="s">
        <v>874</v>
      </c>
      <c r="O432" s="56">
        <v>69095670.019999996</v>
      </c>
      <c r="P432" s="56">
        <v>778710.76</v>
      </c>
      <c r="Q432" s="56">
        <v>2417497.8199999998</v>
      </c>
      <c r="R432" s="56">
        <v>31079686.600000001</v>
      </c>
      <c r="S432" s="57" t="s">
        <v>1962</v>
      </c>
      <c r="T432" s="56">
        <v>41212192</v>
      </c>
      <c r="U432" s="58" t="s">
        <v>882</v>
      </c>
      <c r="V432" s="59" t="s">
        <v>1963</v>
      </c>
      <c r="W432" s="60">
        <f t="shared" si="16"/>
        <v>1470</v>
      </c>
    </row>
    <row r="433" spans="1:23" s="9" customFormat="1" ht="139.5" customHeight="1">
      <c r="A433" s="49">
        <v>38</v>
      </c>
      <c r="B433" s="50" t="s">
        <v>81</v>
      </c>
      <c r="C433" s="51" t="s">
        <v>132</v>
      </c>
      <c r="D433" s="51" t="s">
        <v>699</v>
      </c>
      <c r="E433" s="52">
        <v>1</v>
      </c>
      <c r="F433" s="53" t="s">
        <v>666</v>
      </c>
      <c r="G433" s="54" t="s">
        <v>81</v>
      </c>
      <c r="H433" s="54" t="s">
        <v>470</v>
      </c>
      <c r="I433" s="86" t="s">
        <v>471</v>
      </c>
      <c r="J433" s="55" t="s">
        <v>472</v>
      </c>
      <c r="K433" s="55" t="s">
        <v>749</v>
      </c>
      <c r="L433" s="55" t="s">
        <v>311</v>
      </c>
      <c r="M433" s="55" t="s">
        <v>312</v>
      </c>
      <c r="N433" s="55" t="s">
        <v>874</v>
      </c>
      <c r="O433" s="56">
        <v>12019030.65</v>
      </c>
      <c r="P433" s="56">
        <v>35187</v>
      </c>
      <c r="Q433" s="56">
        <v>540683.34</v>
      </c>
      <c r="R433" s="56">
        <v>102259.89</v>
      </c>
      <c r="S433" s="57" t="s">
        <v>1964</v>
      </c>
      <c r="T433" s="56">
        <v>12492641.1</v>
      </c>
      <c r="U433" s="58" t="s">
        <v>882</v>
      </c>
      <c r="V433" s="59" t="s">
        <v>1965</v>
      </c>
      <c r="W433" s="60">
        <f t="shared" si="16"/>
        <v>1471</v>
      </c>
    </row>
    <row r="434" spans="1:23" s="9" customFormat="1" ht="139.5" customHeight="1">
      <c r="A434" s="49">
        <v>38</v>
      </c>
      <c r="B434" s="50" t="s">
        <v>81</v>
      </c>
      <c r="C434" s="51" t="s">
        <v>132</v>
      </c>
      <c r="D434" s="51" t="s">
        <v>699</v>
      </c>
      <c r="E434" s="52">
        <v>1</v>
      </c>
      <c r="F434" s="53" t="s">
        <v>666</v>
      </c>
      <c r="G434" s="54" t="s">
        <v>81</v>
      </c>
      <c r="H434" s="54" t="s">
        <v>745</v>
      </c>
      <c r="I434" s="86" t="s">
        <v>746</v>
      </c>
      <c r="J434" s="55" t="s">
        <v>730</v>
      </c>
      <c r="K434" s="55" t="s">
        <v>1160</v>
      </c>
      <c r="L434" s="55" t="s">
        <v>311</v>
      </c>
      <c r="M434" s="55" t="s">
        <v>312</v>
      </c>
      <c r="N434" s="55" t="s">
        <v>874</v>
      </c>
      <c r="O434" s="56">
        <v>215885621.52000001</v>
      </c>
      <c r="P434" s="56">
        <v>68109379.959999993</v>
      </c>
      <c r="Q434" s="56">
        <v>9162623.0800000001</v>
      </c>
      <c r="R434" s="56">
        <v>94559558.549999997</v>
      </c>
      <c r="S434" s="57" t="s">
        <v>1966</v>
      </c>
      <c r="T434" s="56">
        <v>198598066.00999999</v>
      </c>
      <c r="U434" s="58" t="s">
        <v>882</v>
      </c>
      <c r="V434" s="59" t="s">
        <v>1967</v>
      </c>
      <c r="W434" s="60">
        <f t="shared" si="16"/>
        <v>1395</v>
      </c>
    </row>
    <row r="435" spans="1:23" s="9" customFormat="1" ht="139.5" customHeight="1">
      <c r="A435" s="49">
        <v>38</v>
      </c>
      <c r="B435" s="50" t="s">
        <v>81</v>
      </c>
      <c r="C435" s="51" t="s">
        <v>132</v>
      </c>
      <c r="D435" s="51" t="s">
        <v>699</v>
      </c>
      <c r="E435" s="52">
        <v>1</v>
      </c>
      <c r="F435" s="53" t="s">
        <v>666</v>
      </c>
      <c r="G435" s="54" t="s">
        <v>81</v>
      </c>
      <c r="H435" s="54" t="s">
        <v>467</v>
      </c>
      <c r="I435" s="86" t="s">
        <v>468</v>
      </c>
      <c r="J435" s="55" t="s">
        <v>467</v>
      </c>
      <c r="K435" s="55" t="s">
        <v>1253</v>
      </c>
      <c r="L435" s="55" t="s">
        <v>311</v>
      </c>
      <c r="M435" s="55" t="s">
        <v>312</v>
      </c>
      <c r="N435" s="55" t="s">
        <v>874</v>
      </c>
      <c r="O435" s="56">
        <v>9438134.4000000004</v>
      </c>
      <c r="P435" s="56">
        <v>9148698.0099999998</v>
      </c>
      <c r="Q435" s="56">
        <v>385995.52000000002</v>
      </c>
      <c r="R435" s="56">
        <v>4037698.85</v>
      </c>
      <c r="S435" s="57" t="s">
        <v>1968</v>
      </c>
      <c r="T435" s="56">
        <v>14935129.08</v>
      </c>
      <c r="U435" s="58" t="s">
        <v>882</v>
      </c>
      <c r="V435" s="59" t="s">
        <v>1969</v>
      </c>
      <c r="W435" s="60">
        <f t="shared" si="16"/>
        <v>1496</v>
      </c>
    </row>
    <row r="436" spans="1:23" s="9" customFormat="1" ht="139.5" customHeight="1">
      <c r="A436" s="49">
        <v>38</v>
      </c>
      <c r="B436" s="50" t="s">
        <v>81</v>
      </c>
      <c r="C436" s="51" t="s">
        <v>132</v>
      </c>
      <c r="D436" s="51" t="s">
        <v>699</v>
      </c>
      <c r="E436" s="52">
        <v>1</v>
      </c>
      <c r="F436" s="53" t="s">
        <v>666</v>
      </c>
      <c r="G436" s="54" t="s">
        <v>81</v>
      </c>
      <c r="H436" s="54" t="s">
        <v>354</v>
      </c>
      <c r="I436" s="86" t="s">
        <v>1217</v>
      </c>
      <c r="J436" s="55" t="s">
        <v>355</v>
      </c>
      <c r="K436" s="55" t="s">
        <v>356</v>
      </c>
      <c r="L436" s="55" t="s">
        <v>311</v>
      </c>
      <c r="M436" s="55" t="s">
        <v>312</v>
      </c>
      <c r="N436" s="55" t="s">
        <v>874</v>
      </c>
      <c r="O436" s="56">
        <v>167637474.34</v>
      </c>
      <c r="P436" s="56">
        <v>58000000</v>
      </c>
      <c r="Q436" s="56">
        <v>8537490.2100000009</v>
      </c>
      <c r="R436" s="56">
        <v>21226312.309999999</v>
      </c>
      <c r="S436" s="57" t="s">
        <v>1970</v>
      </c>
      <c r="T436" s="56">
        <v>212948652.24000001</v>
      </c>
      <c r="U436" s="58" t="s">
        <v>882</v>
      </c>
      <c r="V436" s="59" t="s">
        <v>1971</v>
      </c>
      <c r="W436" s="60">
        <f t="shared" si="16"/>
        <v>1487</v>
      </c>
    </row>
    <row r="437" spans="1:23" s="9" customFormat="1" ht="139.5" customHeight="1">
      <c r="A437" s="49">
        <v>38</v>
      </c>
      <c r="B437" s="50" t="s">
        <v>81</v>
      </c>
      <c r="C437" s="51" t="s">
        <v>132</v>
      </c>
      <c r="D437" s="51" t="s">
        <v>699</v>
      </c>
      <c r="E437" s="52">
        <v>1</v>
      </c>
      <c r="F437" s="53" t="s">
        <v>666</v>
      </c>
      <c r="G437" s="54" t="s">
        <v>81</v>
      </c>
      <c r="H437" s="54" t="s">
        <v>747</v>
      </c>
      <c r="I437" s="86">
        <v>20023810001240</v>
      </c>
      <c r="J437" s="55" t="s">
        <v>748</v>
      </c>
      <c r="K437" s="55" t="s">
        <v>749</v>
      </c>
      <c r="L437" s="55" t="s">
        <v>311</v>
      </c>
      <c r="M437" s="55" t="s">
        <v>312</v>
      </c>
      <c r="N437" s="55" t="s">
        <v>874</v>
      </c>
      <c r="O437" s="56">
        <v>38160641.630000003</v>
      </c>
      <c r="P437" s="56">
        <v>20025113.52</v>
      </c>
      <c r="Q437" s="56">
        <v>2172175.48</v>
      </c>
      <c r="R437" s="56">
        <v>1981702.64</v>
      </c>
      <c r="S437" s="57" t="s">
        <v>1972</v>
      </c>
      <c r="T437" s="56">
        <v>58376227.990000002</v>
      </c>
      <c r="U437" s="58" t="s">
        <v>882</v>
      </c>
      <c r="V437" s="59" t="s">
        <v>1973</v>
      </c>
      <c r="W437" s="60">
        <f t="shared" si="16"/>
        <v>1240</v>
      </c>
    </row>
    <row r="438" spans="1:23" s="9" customFormat="1" ht="139.5" customHeight="1">
      <c r="A438" s="49">
        <v>38</v>
      </c>
      <c r="B438" s="50" t="s">
        <v>81</v>
      </c>
      <c r="C438" s="51" t="s">
        <v>132</v>
      </c>
      <c r="D438" s="51" t="s">
        <v>699</v>
      </c>
      <c r="E438" s="52">
        <v>1</v>
      </c>
      <c r="F438" s="53" t="s">
        <v>666</v>
      </c>
      <c r="G438" s="54" t="s">
        <v>81</v>
      </c>
      <c r="H438" s="54" t="s">
        <v>100</v>
      </c>
      <c r="I438" s="86">
        <v>20023810001241</v>
      </c>
      <c r="J438" s="55" t="s">
        <v>1101</v>
      </c>
      <c r="K438" s="55" t="s">
        <v>749</v>
      </c>
      <c r="L438" s="55" t="s">
        <v>916</v>
      </c>
      <c r="M438" s="55" t="s">
        <v>838</v>
      </c>
      <c r="N438" s="55" t="s">
        <v>874</v>
      </c>
      <c r="O438" s="56">
        <v>78676885.379999995</v>
      </c>
      <c r="P438" s="56">
        <v>121569726.89</v>
      </c>
      <c r="Q438" s="56">
        <v>2968820.78</v>
      </c>
      <c r="R438" s="56">
        <v>148931167.53999999</v>
      </c>
      <c r="S438" s="57" t="s">
        <v>1974</v>
      </c>
      <c r="T438" s="56">
        <v>54284265.509999998</v>
      </c>
      <c r="U438" s="58" t="s">
        <v>882</v>
      </c>
      <c r="V438" s="59" t="s">
        <v>1975</v>
      </c>
      <c r="W438" s="60">
        <f t="shared" si="16"/>
        <v>1241</v>
      </c>
    </row>
    <row r="439" spans="1:23" s="9" customFormat="1" ht="139.5" customHeight="1">
      <c r="A439" s="49">
        <v>38</v>
      </c>
      <c r="B439" s="50" t="s">
        <v>81</v>
      </c>
      <c r="C439" s="51" t="s">
        <v>132</v>
      </c>
      <c r="D439" s="51" t="s">
        <v>699</v>
      </c>
      <c r="E439" s="52">
        <v>1</v>
      </c>
      <c r="F439" s="53" t="s">
        <v>666</v>
      </c>
      <c r="G439" s="54" t="s">
        <v>81</v>
      </c>
      <c r="H439" s="54" t="s">
        <v>783</v>
      </c>
      <c r="I439" s="86">
        <v>20023810001295</v>
      </c>
      <c r="J439" s="55" t="s">
        <v>1102</v>
      </c>
      <c r="K439" s="55" t="s">
        <v>749</v>
      </c>
      <c r="L439" s="55" t="s">
        <v>311</v>
      </c>
      <c r="M439" s="55" t="s">
        <v>312</v>
      </c>
      <c r="N439" s="55" t="s">
        <v>874</v>
      </c>
      <c r="O439" s="56">
        <v>32751242.48</v>
      </c>
      <c r="P439" s="56">
        <v>0</v>
      </c>
      <c r="Q439" s="56">
        <v>1321100.55</v>
      </c>
      <c r="R439" s="56">
        <v>16042581.050000001</v>
      </c>
      <c r="S439" s="57" t="s">
        <v>1976</v>
      </c>
      <c r="T439" s="56">
        <v>18029761.98</v>
      </c>
      <c r="U439" s="58" t="s">
        <v>882</v>
      </c>
      <c r="V439" s="59" t="s">
        <v>1977</v>
      </c>
      <c r="W439" s="60">
        <f t="shared" si="16"/>
        <v>1295</v>
      </c>
    </row>
    <row r="440" spans="1:23" s="9" customFormat="1" ht="199.5" customHeight="1">
      <c r="A440" s="49">
        <v>38</v>
      </c>
      <c r="B440" s="50" t="s">
        <v>81</v>
      </c>
      <c r="C440" s="51" t="s">
        <v>132</v>
      </c>
      <c r="D440" s="51" t="s">
        <v>699</v>
      </c>
      <c r="E440" s="52">
        <v>1</v>
      </c>
      <c r="F440" s="53" t="s">
        <v>666</v>
      </c>
      <c r="G440" s="54" t="s">
        <v>81</v>
      </c>
      <c r="H440" s="54" t="s">
        <v>184</v>
      </c>
      <c r="I440" s="86">
        <v>20033810001334</v>
      </c>
      <c r="J440" s="55" t="s">
        <v>1103</v>
      </c>
      <c r="K440" s="55" t="s">
        <v>1218</v>
      </c>
      <c r="L440" s="55" t="s">
        <v>311</v>
      </c>
      <c r="M440" s="55" t="s">
        <v>312</v>
      </c>
      <c r="N440" s="55" t="s">
        <v>874</v>
      </c>
      <c r="O440" s="56">
        <v>31910265.399999999</v>
      </c>
      <c r="P440" s="56">
        <v>25776775.309999999</v>
      </c>
      <c r="Q440" s="56">
        <v>1448379.13</v>
      </c>
      <c r="R440" s="56">
        <v>14933090.98</v>
      </c>
      <c r="S440" s="57" t="s">
        <v>1978</v>
      </c>
      <c r="T440" s="56">
        <v>44202328.859999999</v>
      </c>
      <c r="U440" s="58" t="s">
        <v>882</v>
      </c>
      <c r="V440" s="59" t="s">
        <v>1979</v>
      </c>
      <c r="W440" s="60">
        <f t="shared" si="16"/>
        <v>1334</v>
      </c>
    </row>
    <row r="441" spans="1:23" s="9" customFormat="1" ht="139.5" customHeight="1">
      <c r="A441" s="49">
        <v>38</v>
      </c>
      <c r="B441" s="50" t="s">
        <v>81</v>
      </c>
      <c r="C441" s="51" t="s">
        <v>132</v>
      </c>
      <c r="D441" s="51" t="s">
        <v>699</v>
      </c>
      <c r="E441" s="52">
        <v>1</v>
      </c>
      <c r="F441" s="53" t="s">
        <v>666</v>
      </c>
      <c r="G441" s="54" t="s">
        <v>81</v>
      </c>
      <c r="H441" s="54" t="s">
        <v>784</v>
      </c>
      <c r="I441" s="86">
        <v>20023810001243</v>
      </c>
      <c r="J441" s="55" t="s">
        <v>707</v>
      </c>
      <c r="K441" s="55" t="s">
        <v>749</v>
      </c>
      <c r="L441" s="55" t="s">
        <v>311</v>
      </c>
      <c r="M441" s="55" t="s">
        <v>312</v>
      </c>
      <c r="N441" s="55" t="s">
        <v>874</v>
      </c>
      <c r="O441" s="56">
        <v>103820916.43000001</v>
      </c>
      <c r="P441" s="56">
        <v>38930763.799999997</v>
      </c>
      <c r="Q441" s="56">
        <v>5000866.32</v>
      </c>
      <c r="R441" s="56">
        <v>57231978.399999999</v>
      </c>
      <c r="S441" s="57" t="s">
        <v>1484</v>
      </c>
      <c r="T441" s="56">
        <v>90520568.150000006</v>
      </c>
      <c r="U441" s="58" t="s">
        <v>882</v>
      </c>
      <c r="V441" s="59" t="s">
        <v>1980</v>
      </c>
      <c r="W441" s="60">
        <f t="shared" si="16"/>
        <v>1243</v>
      </c>
    </row>
    <row r="442" spans="1:23" s="9" customFormat="1" ht="139.5" customHeight="1">
      <c r="A442" s="49">
        <v>38</v>
      </c>
      <c r="B442" s="50" t="s">
        <v>81</v>
      </c>
      <c r="C442" s="51" t="s">
        <v>132</v>
      </c>
      <c r="D442" s="51" t="s">
        <v>699</v>
      </c>
      <c r="E442" s="52">
        <v>1</v>
      </c>
      <c r="F442" s="53" t="s">
        <v>666</v>
      </c>
      <c r="G442" s="54" t="s">
        <v>81</v>
      </c>
      <c r="H442" s="54" t="s">
        <v>708</v>
      </c>
      <c r="I442" s="86">
        <v>20023810001242</v>
      </c>
      <c r="J442" s="55" t="s">
        <v>1132</v>
      </c>
      <c r="K442" s="55" t="s">
        <v>749</v>
      </c>
      <c r="L442" s="55" t="s">
        <v>311</v>
      </c>
      <c r="M442" s="55" t="s">
        <v>312</v>
      </c>
      <c r="N442" s="55" t="s">
        <v>874</v>
      </c>
      <c r="O442" s="56">
        <v>69339002.950000003</v>
      </c>
      <c r="P442" s="56">
        <v>59814732.030000001</v>
      </c>
      <c r="Q442" s="56">
        <v>4300984.49</v>
      </c>
      <c r="R442" s="56">
        <v>49446472.960000001</v>
      </c>
      <c r="S442" s="57" t="s">
        <v>1981</v>
      </c>
      <c r="T442" s="56">
        <v>84008246.510000005</v>
      </c>
      <c r="U442" s="58" t="s">
        <v>882</v>
      </c>
      <c r="V442" s="59" t="s">
        <v>1982</v>
      </c>
      <c r="W442" s="60">
        <f t="shared" si="16"/>
        <v>1242</v>
      </c>
    </row>
    <row r="443" spans="1:23" s="9" customFormat="1" ht="139.5" customHeight="1">
      <c r="A443" s="49">
        <v>38</v>
      </c>
      <c r="B443" s="50" t="s">
        <v>81</v>
      </c>
      <c r="C443" s="51" t="s">
        <v>132</v>
      </c>
      <c r="D443" s="51" t="s">
        <v>699</v>
      </c>
      <c r="E443" s="52">
        <v>1</v>
      </c>
      <c r="F443" s="53" t="s">
        <v>666</v>
      </c>
      <c r="G443" s="54" t="s">
        <v>81</v>
      </c>
      <c r="H443" s="54" t="s">
        <v>734</v>
      </c>
      <c r="I443" s="86">
        <v>20033810001341</v>
      </c>
      <c r="J443" s="55" t="s">
        <v>1133</v>
      </c>
      <c r="K443" s="55" t="s">
        <v>749</v>
      </c>
      <c r="L443" s="55" t="s">
        <v>311</v>
      </c>
      <c r="M443" s="55" t="s">
        <v>312</v>
      </c>
      <c r="N443" s="55" t="s">
        <v>874</v>
      </c>
      <c r="O443" s="56">
        <v>61298118.990000002</v>
      </c>
      <c r="P443" s="56">
        <v>2025491.76</v>
      </c>
      <c r="Q443" s="56">
        <v>2677516.92</v>
      </c>
      <c r="R443" s="56">
        <v>6145259.6799999997</v>
      </c>
      <c r="S443" s="57" t="s">
        <v>1983</v>
      </c>
      <c r="T443" s="56">
        <v>59855867.990000002</v>
      </c>
      <c r="U443" s="58" t="s">
        <v>882</v>
      </c>
      <c r="V443" s="59" t="s">
        <v>1984</v>
      </c>
      <c r="W443" s="60">
        <f t="shared" si="16"/>
        <v>1341</v>
      </c>
    </row>
    <row r="444" spans="1:23" s="9" customFormat="1" ht="139.5" customHeight="1">
      <c r="A444" s="49">
        <v>38</v>
      </c>
      <c r="B444" s="50" t="s">
        <v>81</v>
      </c>
      <c r="C444" s="51" t="s">
        <v>132</v>
      </c>
      <c r="D444" s="51" t="s">
        <v>699</v>
      </c>
      <c r="E444" s="52">
        <v>1</v>
      </c>
      <c r="F444" s="53" t="s">
        <v>666</v>
      </c>
      <c r="G444" s="54" t="s">
        <v>81</v>
      </c>
      <c r="H444" s="54" t="s">
        <v>900</v>
      </c>
      <c r="I444" s="86">
        <v>20023810001244</v>
      </c>
      <c r="J444" s="55" t="s">
        <v>1134</v>
      </c>
      <c r="K444" s="55" t="s">
        <v>749</v>
      </c>
      <c r="L444" s="55" t="s">
        <v>311</v>
      </c>
      <c r="M444" s="55" t="s">
        <v>312</v>
      </c>
      <c r="N444" s="55" t="s">
        <v>874</v>
      </c>
      <c r="O444" s="56">
        <v>13704822.970000001</v>
      </c>
      <c r="P444" s="56">
        <v>13176685.57</v>
      </c>
      <c r="Q444" s="56">
        <v>645413.19999999995</v>
      </c>
      <c r="R444" s="56">
        <v>8401008.7699999996</v>
      </c>
      <c r="S444" s="57" t="s">
        <v>1985</v>
      </c>
      <c r="T444" s="56">
        <v>19125912.969999999</v>
      </c>
      <c r="U444" s="58" t="s">
        <v>882</v>
      </c>
      <c r="V444" s="59" t="s">
        <v>1986</v>
      </c>
      <c r="W444" s="60">
        <f t="shared" si="16"/>
        <v>1244</v>
      </c>
    </row>
    <row r="445" spans="1:23" s="9" customFormat="1" ht="139.5" customHeight="1">
      <c r="A445" s="49">
        <v>38</v>
      </c>
      <c r="B445" s="50" t="s">
        <v>81</v>
      </c>
      <c r="C445" s="51" t="s">
        <v>132</v>
      </c>
      <c r="D445" s="51" t="s">
        <v>699</v>
      </c>
      <c r="E445" s="52">
        <v>1</v>
      </c>
      <c r="F445" s="53" t="s">
        <v>666</v>
      </c>
      <c r="G445" s="54" t="s">
        <v>81</v>
      </c>
      <c r="H445" s="54" t="s">
        <v>98</v>
      </c>
      <c r="I445" s="86">
        <v>20023810001245</v>
      </c>
      <c r="J445" s="55" t="s">
        <v>691</v>
      </c>
      <c r="K445" s="55" t="s">
        <v>749</v>
      </c>
      <c r="L445" s="55" t="s">
        <v>311</v>
      </c>
      <c r="M445" s="55" t="s">
        <v>312</v>
      </c>
      <c r="N445" s="55" t="s">
        <v>874</v>
      </c>
      <c r="O445" s="56">
        <v>173998800.61000001</v>
      </c>
      <c r="P445" s="56">
        <v>46386383.140000001</v>
      </c>
      <c r="Q445" s="56">
        <v>8725956.7699999996</v>
      </c>
      <c r="R445" s="56">
        <v>50629961.68</v>
      </c>
      <c r="S445" s="57" t="s">
        <v>1987</v>
      </c>
      <c r="T445" s="56">
        <v>178481178.84</v>
      </c>
      <c r="U445" s="58" t="s">
        <v>882</v>
      </c>
      <c r="V445" s="59" t="s">
        <v>1988</v>
      </c>
      <c r="W445" s="60">
        <f t="shared" si="16"/>
        <v>1245</v>
      </c>
    </row>
    <row r="446" spans="1:23" s="9" customFormat="1" ht="139.5" customHeight="1">
      <c r="A446" s="49">
        <v>38</v>
      </c>
      <c r="B446" s="50" t="s">
        <v>81</v>
      </c>
      <c r="C446" s="51" t="s">
        <v>132</v>
      </c>
      <c r="D446" s="51" t="s">
        <v>699</v>
      </c>
      <c r="E446" s="52">
        <v>1</v>
      </c>
      <c r="F446" s="53" t="s">
        <v>666</v>
      </c>
      <c r="G446" s="54" t="s">
        <v>81</v>
      </c>
      <c r="H446" s="54" t="s">
        <v>97</v>
      </c>
      <c r="I446" s="86">
        <v>20023810001246</v>
      </c>
      <c r="J446" s="55" t="s">
        <v>692</v>
      </c>
      <c r="K446" s="55" t="s">
        <v>749</v>
      </c>
      <c r="L446" s="55" t="s">
        <v>311</v>
      </c>
      <c r="M446" s="55" t="s">
        <v>312</v>
      </c>
      <c r="N446" s="55" t="s">
        <v>874</v>
      </c>
      <c r="O446" s="56">
        <v>33269050.77</v>
      </c>
      <c r="P446" s="56">
        <v>461969.58</v>
      </c>
      <c r="Q446" s="56">
        <v>1176490.57</v>
      </c>
      <c r="R446" s="56">
        <v>13077011.32</v>
      </c>
      <c r="S446" s="57" t="s">
        <v>1989</v>
      </c>
      <c r="T446" s="56">
        <v>21830499.600000001</v>
      </c>
      <c r="U446" s="58" t="s">
        <v>882</v>
      </c>
      <c r="V446" s="59" t="s">
        <v>1990</v>
      </c>
      <c r="W446" s="60">
        <f t="shared" si="16"/>
        <v>1246</v>
      </c>
    </row>
    <row r="447" spans="1:23" s="9" customFormat="1" ht="139.5" customHeight="1">
      <c r="A447" s="49">
        <v>38</v>
      </c>
      <c r="B447" s="50" t="s">
        <v>81</v>
      </c>
      <c r="C447" s="51" t="s">
        <v>132</v>
      </c>
      <c r="D447" s="51" t="s">
        <v>699</v>
      </c>
      <c r="E447" s="52">
        <v>1</v>
      </c>
      <c r="F447" s="53" t="s">
        <v>666</v>
      </c>
      <c r="G447" s="54" t="s">
        <v>81</v>
      </c>
      <c r="H447" s="54" t="s">
        <v>827</v>
      </c>
      <c r="I447" s="86">
        <v>20023810001247</v>
      </c>
      <c r="J447" s="55" t="s">
        <v>693</v>
      </c>
      <c r="K447" s="55" t="s">
        <v>749</v>
      </c>
      <c r="L447" s="55" t="s">
        <v>311</v>
      </c>
      <c r="M447" s="55" t="s">
        <v>312</v>
      </c>
      <c r="N447" s="55" t="s">
        <v>874</v>
      </c>
      <c r="O447" s="56">
        <v>39487420.369999997</v>
      </c>
      <c r="P447" s="56">
        <v>37800149.75</v>
      </c>
      <c r="Q447" s="56">
        <v>2160559.83</v>
      </c>
      <c r="R447" s="56">
        <v>19063108.600000001</v>
      </c>
      <c r="S447" s="57" t="s">
        <v>1991</v>
      </c>
      <c r="T447" s="56">
        <v>60385021.350000001</v>
      </c>
      <c r="U447" s="58" t="s">
        <v>882</v>
      </c>
      <c r="V447" s="59" t="s">
        <v>1992</v>
      </c>
      <c r="W447" s="60">
        <f t="shared" si="16"/>
        <v>1247</v>
      </c>
    </row>
    <row r="448" spans="1:23" s="9" customFormat="1" ht="139.5" customHeight="1">
      <c r="A448" s="49">
        <v>38</v>
      </c>
      <c r="B448" s="50" t="s">
        <v>81</v>
      </c>
      <c r="C448" s="51" t="s">
        <v>132</v>
      </c>
      <c r="D448" s="51" t="s">
        <v>699</v>
      </c>
      <c r="E448" s="52">
        <v>1</v>
      </c>
      <c r="F448" s="53" t="s">
        <v>666</v>
      </c>
      <c r="G448" s="54" t="s">
        <v>81</v>
      </c>
      <c r="H448" s="54" t="s">
        <v>456</v>
      </c>
      <c r="I448" s="86">
        <v>20033810001333</v>
      </c>
      <c r="J448" s="55" t="s">
        <v>694</v>
      </c>
      <c r="K448" s="55" t="s">
        <v>749</v>
      </c>
      <c r="L448" s="55" t="s">
        <v>311</v>
      </c>
      <c r="M448" s="55" t="s">
        <v>312</v>
      </c>
      <c r="N448" s="55" t="s">
        <v>874</v>
      </c>
      <c r="O448" s="56">
        <v>304591418.19</v>
      </c>
      <c r="P448" s="56">
        <v>30383312.289999999</v>
      </c>
      <c r="Q448" s="56">
        <v>13509463.529999999</v>
      </c>
      <c r="R448" s="56">
        <v>58280344.009999998</v>
      </c>
      <c r="S448" s="57" t="s">
        <v>1993</v>
      </c>
      <c r="T448" s="56">
        <v>290203850</v>
      </c>
      <c r="U448" s="58" t="s">
        <v>882</v>
      </c>
      <c r="V448" s="59" t="s">
        <v>1994</v>
      </c>
      <c r="W448" s="60">
        <f t="shared" si="16"/>
        <v>1333</v>
      </c>
    </row>
    <row r="449" spans="1:23" s="9" customFormat="1" ht="139.5" customHeight="1">
      <c r="A449" s="49">
        <v>38</v>
      </c>
      <c r="B449" s="50" t="s">
        <v>81</v>
      </c>
      <c r="C449" s="51" t="s">
        <v>132</v>
      </c>
      <c r="D449" s="51" t="s">
        <v>699</v>
      </c>
      <c r="E449" s="52">
        <v>1</v>
      </c>
      <c r="F449" s="53" t="s">
        <v>666</v>
      </c>
      <c r="G449" s="54" t="s">
        <v>81</v>
      </c>
      <c r="H449" s="54" t="s">
        <v>790</v>
      </c>
      <c r="I449" s="86">
        <v>20023810001310</v>
      </c>
      <c r="J449" s="55" t="s">
        <v>695</v>
      </c>
      <c r="K449" s="55" t="s">
        <v>749</v>
      </c>
      <c r="L449" s="55" t="s">
        <v>311</v>
      </c>
      <c r="M449" s="55" t="s">
        <v>312</v>
      </c>
      <c r="N449" s="55" t="s">
        <v>874</v>
      </c>
      <c r="O449" s="56">
        <v>90199537.079999998</v>
      </c>
      <c r="P449" s="56">
        <v>15149512.27</v>
      </c>
      <c r="Q449" s="56">
        <v>3730614.97</v>
      </c>
      <c r="R449" s="56">
        <v>21997507.870000001</v>
      </c>
      <c r="S449" s="57" t="s">
        <v>1995</v>
      </c>
      <c r="T449" s="56">
        <v>87082156.450000003</v>
      </c>
      <c r="U449" s="58" t="s">
        <v>882</v>
      </c>
      <c r="V449" s="59" t="s">
        <v>1996</v>
      </c>
      <c r="W449" s="60">
        <f t="shared" si="16"/>
        <v>1310</v>
      </c>
    </row>
    <row r="450" spans="1:23" s="9" customFormat="1" ht="139.5" customHeight="1">
      <c r="A450" s="49">
        <v>38</v>
      </c>
      <c r="B450" s="50" t="s">
        <v>81</v>
      </c>
      <c r="C450" s="51" t="s">
        <v>132</v>
      </c>
      <c r="D450" s="51" t="s">
        <v>699</v>
      </c>
      <c r="E450" s="52">
        <v>1</v>
      </c>
      <c r="F450" s="53" t="s">
        <v>666</v>
      </c>
      <c r="G450" s="54" t="s">
        <v>81</v>
      </c>
      <c r="H450" s="54" t="s">
        <v>76</v>
      </c>
      <c r="I450" s="86">
        <v>20023810001308</v>
      </c>
      <c r="J450" s="55" t="s">
        <v>696</v>
      </c>
      <c r="K450" s="55" t="s">
        <v>171</v>
      </c>
      <c r="L450" s="55" t="s">
        <v>311</v>
      </c>
      <c r="M450" s="55" t="s">
        <v>312</v>
      </c>
      <c r="N450" s="55" t="s">
        <v>874</v>
      </c>
      <c r="O450" s="56">
        <v>52157448.939999998</v>
      </c>
      <c r="P450" s="56">
        <v>21227390.48</v>
      </c>
      <c r="Q450" s="56">
        <v>2269575.06</v>
      </c>
      <c r="R450" s="56">
        <v>32617576.77</v>
      </c>
      <c r="S450" s="57" t="s">
        <v>1997</v>
      </c>
      <c r="T450" s="56">
        <v>43036837.710000001</v>
      </c>
      <c r="U450" s="58" t="s">
        <v>882</v>
      </c>
      <c r="V450" s="59" t="s">
        <v>1998</v>
      </c>
      <c r="W450" s="60">
        <f t="shared" si="16"/>
        <v>1308</v>
      </c>
    </row>
    <row r="451" spans="1:23" s="9" customFormat="1" ht="139.5" customHeight="1">
      <c r="A451" s="49">
        <v>38</v>
      </c>
      <c r="B451" s="50" t="s">
        <v>81</v>
      </c>
      <c r="C451" s="51" t="s">
        <v>132</v>
      </c>
      <c r="D451" s="51" t="s">
        <v>699</v>
      </c>
      <c r="E451" s="52">
        <v>1</v>
      </c>
      <c r="F451" s="53" t="s">
        <v>666</v>
      </c>
      <c r="G451" s="54" t="s">
        <v>81</v>
      </c>
      <c r="H451" s="54" t="s">
        <v>455</v>
      </c>
      <c r="I451" s="86">
        <v>20023810001288</v>
      </c>
      <c r="J451" s="55" t="s">
        <v>1014</v>
      </c>
      <c r="K451" s="55" t="s">
        <v>171</v>
      </c>
      <c r="L451" s="55" t="s">
        <v>311</v>
      </c>
      <c r="M451" s="55" t="s">
        <v>312</v>
      </c>
      <c r="N451" s="55" t="s">
        <v>874</v>
      </c>
      <c r="O451" s="56">
        <v>86307895.819999993</v>
      </c>
      <c r="P451" s="56">
        <v>75162378.120000005</v>
      </c>
      <c r="Q451" s="56">
        <v>4308503.67</v>
      </c>
      <c r="R451" s="56">
        <v>84157919.280000001</v>
      </c>
      <c r="S451" s="57" t="s">
        <v>1999</v>
      </c>
      <c r="T451" s="56">
        <v>81620858.329999998</v>
      </c>
      <c r="U451" s="58" t="s">
        <v>882</v>
      </c>
      <c r="V451" s="59" t="s">
        <v>2000</v>
      </c>
      <c r="W451" s="60">
        <f t="shared" si="16"/>
        <v>1288</v>
      </c>
    </row>
    <row r="452" spans="1:23" s="9" customFormat="1" ht="139.5" customHeight="1">
      <c r="A452" s="49">
        <v>38</v>
      </c>
      <c r="B452" s="50" t="s">
        <v>81</v>
      </c>
      <c r="C452" s="51" t="s">
        <v>132</v>
      </c>
      <c r="D452" s="51" t="s">
        <v>699</v>
      </c>
      <c r="E452" s="52">
        <v>1</v>
      </c>
      <c r="F452" s="53" t="s">
        <v>666</v>
      </c>
      <c r="G452" s="54" t="s">
        <v>81</v>
      </c>
      <c r="H452" s="54" t="s">
        <v>454</v>
      </c>
      <c r="I452" s="86">
        <v>20023810001248</v>
      </c>
      <c r="J452" s="55" t="s">
        <v>317</v>
      </c>
      <c r="K452" s="55" t="s">
        <v>171</v>
      </c>
      <c r="L452" s="55" t="s">
        <v>311</v>
      </c>
      <c r="M452" s="55" t="s">
        <v>312</v>
      </c>
      <c r="N452" s="55" t="s">
        <v>874</v>
      </c>
      <c r="O452" s="56">
        <v>289129777.73000002</v>
      </c>
      <c r="P452" s="56">
        <v>95417689.709999993</v>
      </c>
      <c r="Q452" s="56">
        <v>11533851.67</v>
      </c>
      <c r="R452" s="56">
        <v>176714757.75</v>
      </c>
      <c r="S452" s="57" t="s">
        <v>2001</v>
      </c>
      <c r="T452" s="56">
        <v>219366561.36000001</v>
      </c>
      <c r="U452" s="58" t="s">
        <v>882</v>
      </c>
      <c r="V452" s="59" t="s">
        <v>2002</v>
      </c>
      <c r="W452" s="60">
        <f t="shared" si="16"/>
        <v>1248</v>
      </c>
    </row>
    <row r="453" spans="1:23" s="9" customFormat="1" ht="139.5" customHeight="1">
      <c r="A453" s="49">
        <v>38</v>
      </c>
      <c r="B453" s="50" t="s">
        <v>81</v>
      </c>
      <c r="C453" s="51" t="s">
        <v>132</v>
      </c>
      <c r="D453" s="51" t="s">
        <v>699</v>
      </c>
      <c r="E453" s="52">
        <v>1</v>
      </c>
      <c r="F453" s="53" t="s">
        <v>666</v>
      </c>
      <c r="G453" s="54" t="s">
        <v>81</v>
      </c>
      <c r="H453" s="54" t="s">
        <v>793</v>
      </c>
      <c r="I453" s="86">
        <v>20023810001249</v>
      </c>
      <c r="J453" s="55" t="s">
        <v>141</v>
      </c>
      <c r="K453" s="55" t="s">
        <v>171</v>
      </c>
      <c r="L453" s="55" t="s">
        <v>311</v>
      </c>
      <c r="M453" s="55" t="s">
        <v>312</v>
      </c>
      <c r="N453" s="55" t="s">
        <v>874</v>
      </c>
      <c r="O453" s="56">
        <v>17303958.350000001</v>
      </c>
      <c r="P453" s="56">
        <v>50360150.07</v>
      </c>
      <c r="Q453" s="56">
        <v>1121180.55</v>
      </c>
      <c r="R453" s="56">
        <v>19245803.989999998</v>
      </c>
      <c r="S453" s="57" t="s">
        <v>2003</v>
      </c>
      <c r="T453" s="56">
        <v>49539484.979999997</v>
      </c>
      <c r="U453" s="58" t="s">
        <v>882</v>
      </c>
      <c r="V453" s="59" t="s">
        <v>2004</v>
      </c>
      <c r="W453" s="60">
        <f t="shared" si="16"/>
        <v>1249</v>
      </c>
    </row>
    <row r="454" spans="1:23" s="9" customFormat="1" ht="139.5" customHeight="1">
      <c r="A454" s="49">
        <v>38</v>
      </c>
      <c r="B454" s="50" t="s">
        <v>81</v>
      </c>
      <c r="C454" s="51" t="s">
        <v>132</v>
      </c>
      <c r="D454" s="51" t="s">
        <v>699</v>
      </c>
      <c r="E454" s="52">
        <v>1</v>
      </c>
      <c r="F454" s="53" t="s">
        <v>666</v>
      </c>
      <c r="G454" s="54" t="s">
        <v>81</v>
      </c>
      <c r="H454" s="54" t="s">
        <v>99</v>
      </c>
      <c r="I454" s="86">
        <v>20023810001311</v>
      </c>
      <c r="J454" s="55" t="s">
        <v>142</v>
      </c>
      <c r="K454" s="55" t="s">
        <v>749</v>
      </c>
      <c r="L454" s="55" t="s">
        <v>916</v>
      </c>
      <c r="M454" s="55" t="s">
        <v>1091</v>
      </c>
      <c r="N454" s="55" t="s">
        <v>874</v>
      </c>
      <c r="O454" s="56">
        <v>30842633.98</v>
      </c>
      <c r="P454" s="56">
        <v>20692553.079999998</v>
      </c>
      <c r="Q454" s="56">
        <v>897374.35</v>
      </c>
      <c r="R454" s="56">
        <v>22964463.690000001</v>
      </c>
      <c r="S454" s="57" t="s">
        <v>2005</v>
      </c>
      <c r="T454" s="56">
        <v>29468097.719999999</v>
      </c>
      <c r="U454" s="58" t="s">
        <v>882</v>
      </c>
      <c r="V454" s="59" t="s">
        <v>2006</v>
      </c>
      <c r="W454" s="60">
        <f t="shared" si="16"/>
        <v>1311</v>
      </c>
    </row>
    <row r="455" spans="1:23" s="9" customFormat="1" ht="139.5" customHeight="1">
      <c r="A455" s="49">
        <v>38</v>
      </c>
      <c r="B455" s="50" t="s">
        <v>81</v>
      </c>
      <c r="C455" s="51" t="s">
        <v>132</v>
      </c>
      <c r="D455" s="51" t="s">
        <v>699</v>
      </c>
      <c r="E455" s="52">
        <v>1</v>
      </c>
      <c r="F455" s="53" t="s">
        <v>666</v>
      </c>
      <c r="G455" s="54" t="s">
        <v>81</v>
      </c>
      <c r="H455" s="54" t="s">
        <v>545</v>
      </c>
      <c r="I455" s="86">
        <v>20023810001250</v>
      </c>
      <c r="J455" s="55" t="s">
        <v>948</v>
      </c>
      <c r="K455" s="55" t="s">
        <v>749</v>
      </c>
      <c r="L455" s="55" t="s">
        <v>311</v>
      </c>
      <c r="M455" s="55" t="s">
        <v>312</v>
      </c>
      <c r="N455" s="55" t="s">
        <v>874</v>
      </c>
      <c r="O455" s="56">
        <v>38903779.659999996</v>
      </c>
      <c r="P455" s="56">
        <v>33449753.850000001</v>
      </c>
      <c r="Q455" s="56">
        <v>1372800.81</v>
      </c>
      <c r="R455" s="56">
        <v>36662700.060000002</v>
      </c>
      <c r="S455" s="57" t="s">
        <v>2007</v>
      </c>
      <c r="T455" s="56">
        <v>37063634.259999998</v>
      </c>
      <c r="U455" s="58" t="s">
        <v>882</v>
      </c>
      <c r="V455" s="59" t="s">
        <v>2008</v>
      </c>
      <c r="W455" s="60">
        <f t="shared" si="16"/>
        <v>1250</v>
      </c>
    </row>
    <row r="456" spans="1:23" s="9" customFormat="1" ht="139.5" customHeight="1">
      <c r="A456" s="49">
        <v>38</v>
      </c>
      <c r="B456" s="50" t="s">
        <v>81</v>
      </c>
      <c r="C456" s="51" t="s">
        <v>132</v>
      </c>
      <c r="D456" s="51" t="s">
        <v>699</v>
      </c>
      <c r="E456" s="52">
        <v>1</v>
      </c>
      <c r="F456" s="53" t="s">
        <v>666</v>
      </c>
      <c r="G456" s="54" t="s">
        <v>81</v>
      </c>
      <c r="H456" s="54" t="s">
        <v>143</v>
      </c>
      <c r="I456" s="86">
        <v>20023810001251</v>
      </c>
      <c r="J456" s="55" t="s">
        <v>949</v>
      </c>
      <c r="K456" s="55" t="s">
        <v>749</v>
      </c>
      <c r="L456" s="55" t="s">
        <v>311</v>
      </c>
      <c r="M456" s="55" t="s">
        <v>312</v>
      </c>
      <c r="N456" s="55" t="s">
        <v>874</v>
      </c>
      <c r="O456" s="56">
        <v>33394895.260000002</v>
      </c>
      <c r="P456" s="56">
        <v>7692244.4299999997</v>
      </c>
      <c r="Q456" s="56">
        <v>1603355.74</v>
      </c>
      <c r="R456" s="56">
        <v>1005996.47</v>
      </c>
      <c r="S456" s="57" t="s">
        <v>2009</v>
      </c>
      <c r="T456" s="56">
        <v>41684498.960000001</v>
      </c>
      <c r="U456" s="58" t="s">
        <v>882</v>
      </c>
      <c r="V456" s="59" t="s">
        <v>2010</v>
      </c>
      <c r="W456" s="60">
        <f t="shared" si="16"/>
        <v>1251</v>
      </c>
    </row>
    <row r="457" spans="1:23" s="9" customFormat="1" ht="139.5" customHeight="1">
      <c r="A457" s="49">
        <v>38</v>
      </c>
      <c r="B457" s="50" t="s">
        <v>81</v>
      </c>
      <c r="C457" s="51" t="s">
        <v>132</v>
      </c>
      <c r="D457" s="51" t="s">
        <v>699</v>
      </c>
      <c r="E457" s="52">
        <v>1</v>
      </c>
      <c r="F457" s="53" t="s">
        <v>666</v>
      </c>
      <c r="G457" s="54" t="s">
        <v>81</v>
      </c>
      <c r="H457" s="54" t="s">
        <v>77</v>
      </c>
      <c r="I457" s="86">
        <v>20043810001361</v>
      </c>
      <c r="J457" s="55" t="s">
        <v>950</v>
      </c>
      <c r="K457" s="55" t="s">
        <v>749</v>
      </c>
      <c r="L457" s="55" t="s">
        <v>311</v>
      </c>
      <c r="M457" s="55" t="s">
        <v>312</v>
      </c>
      <c r="N457" s="55" t="s">
        <v>874</v>
      </c>
      <c r="O457" s="56">
        <v>19954149.030000001</v>
      </c>
      <c r="P457" s="56">
        <v>12543798.380000001</v>
      </c>
      <c r="Q457" s="56">
        <v>1025758.06</v>
      </c>
      <c r="R457" s="56">
        <v>6723453.9199999999</v>
      </c>
      <c r="S457" s="57" t="s">
        <v>2011</v>
      </c>
      <c r="T457" s="56">
        <v>26800251.550000001</v>
      </c>
      <c r="U457" s="58" t="s">
        <v>882</v>
      </c>
      <c r="V457" s="59" t="s">
        <v>2012</v>
      </c>
      <c r="W457" s="60">
        <f t="shared" si="16"/>
        <v>1361</v>
      </c>
    </row>
    <row r="458" spans="1:23" s="9" customFormat="1" ht="139.5" customHeight="1">
      <c r="A458" s="49">
        <v>38</v>
      </c>
      <c r="B458" s="50" t="s">
        <v>81</v>
      </c>
      <c r="C458" s="51" t="s">
        <v>132</v>
      </c>
      <c r="D458" s="51" t="s">
        <v>699</v>
      </c>
      <c r="E458" s="52">
        <v>1</v>
      </c>
      <c r="F458" s="53" t="s">
        <v>666</v>
      </c>
      <c r="G458" s="54" t="s">
        <v>81</v>
      </c>
      <c r="H458" s="54" t="s">
        <v>733</v>
      </c>
      <c r="I458" s="86">
        <v>20023810001252</v>
      </c>
      <c r="J458" s="55" t="s">
        <v>951</v>
      </c>
      <c r="K458" s="55" t="s">
        <v>171</v>
      </c>
      <c r="L458" s="55" t="s">
        <v>311</v>
      </c>
      <c r="M458" s="55" t="s">
        <v>312</v>
      </c>
      <c r="N458" s="55" t="s">
        <v>874</v>
      </c>
      <c r="O458" s="56">
        <v>67293654.689999998</v>
      </c>
      <c r="P458" s="56">
        <v>28555561.800000001</v>
      </c>
      <c r="Q458" s="56">
        <v>3025888.08</v>
      </c>
      <c r="R458" s="56">
        <v>44247459.119999997</v>
      </c>
      <c r="S458" s="57" t="s">
        <v>2013</v>
      </c>
      <c r="T458" s="56">
        <v>54627645.450000003</v>
      </c>
      <c r="U458" s="58" t="s">
        <v>882</v>
      </c>
      <c r="V458" s="59" t="s">
        <v>2014</v>
      </c>
      <c r="W458" s="60">
        <f t="shared" si="16"/>
        <v>1252</v>
      </c>
    </row>
    <row r="459" spans="1:23" s="9" customFormat="1" ht="139.5" customHeight="1">
      <c r="A459" s="49">
        <v>38</v>
      </c>
      <c r="B459" s="50" t="s">
        <v>81</v>
      </c>
      <c r="C459" s="51" t="s">
        <v>132</v>
      </c>
      <c r="D459" s="51" t="s">
        <v>699</v>
      </c>
      <c r="E459" s="52">
        <v>1</v>
      </c>
      <c r="F459" s="53" t="s">
        <v>666</v>
      </c>
      <c r="G459" s="54" t="s">
        <v>81</v>
      </c>
      <c r="H459" s="54" t="s">
        <v>551</v>
      </c>
      <c r="I459" s="86">
        <v>20023810001296</v>
      </c>
      <c r="J459" s="55" t="s">
        <v>952</v>
      </c>
      <c r="K459" s="55" t="s">
        <v>749</v>
      </c>
      <c r="L459" s="55" t="s">
        <v>311</v>
      </c>
      <c r="M459" s="55" t="s">
        <v>312</v>
      </c>
      <c r="N459" s="55" t="s">
        <v>874</v>
      </c>
      <c r="O459" s="56">
        <v>60798348.700000003</v>
      </c>
      <c r="P459" s="56">
        <v>8586616.7100000009</v>
      </c>
      <c r="Q459" s="56">
        <v>2429795.13</v>
      </c>
      <c r="R459" s="56">
        <v>28876685.199999999</v>
      </c>
      <c r="S459" s="57" t="s">
        <v>2015</v>
      </c>
      <c r="T459" s="56">
        <v>42938075.340000004</v>
      </c>
      <c r="U459" s="58" t="s">
        <v>882</v>
      </c>
      <c r="V459" s="59" t="s">
        <v>2016</v>
      </c>
      <c r="W459" s="60">
        <f t="shared" si="16"/>
        <v>1296</v>
      </c>
    </row>
    <row r="460" spans="1:23" s="9" customFormat="1" ht="139.5" customHeight="1">
      <c r="A460" s="49">
        <v>38</v>
      </c>
      <c r="B460" s="50" t="s">
        <v>81</v>
      </c>
      <c r="C460" s="51" t="s">
        <v>132</v>
      </c>
      <c r="D460" s="51" t="s">
        <v>699</v>
      </c>
      <c r="E460" s="52">
        <v>1</v>
      </c>
      <c r="F460" s="53" t="s">
        <v>666</v>
      </c>
      <c r="G460" s="54" t="s">
        <v>81</v>
      </c>
      <c r="H460" s="54" t="s">
        <v>374</v>
      </c>
      <c r="I460" s="86">
        <v>20023810001253</v>
      </c>
      <c r="J460" s="55" t="s">
        <v>598</v>
      </c>
      <c r="K460" s="55" t="s">
        <v>171</v>
      </c>
      <c r="L460" s="55" t="s">
        <v>311</v>
      </c>
      <c r="M460" s="55" t="s">
        <v>312</v>
      </c>
      <c r="N460" s="55" t="s">
        <v>874</v>
      </c>
      <c r="O460" s="56">
        <v>129745291.64</v>
      </c>
      <c r="P460" s="56">
        <v>21171998.879999999</v>
      </c>
      <c r="Q460" s="56">
        <v>4384616.13</v>
      </c>
      <c r="R460" s="56">
        <v>48512005.009999998</v>
      </c>
      <c r="S460" s="57" t="s">
        <v>2017</v>
      </c>
      <c r="T460" s="56">
        <v>106789901.64</v>
      </c>
      <c r="U460" s="58" t="s">
        <v>882</v>
      </c>
      <c r="V460" s="59" t="s">
        <v>2018</v>
      </c>
      <c r="W460" s="60">
        <f t="shared" si="16"/>
        <v>1253</v>
      </c>
    </row>
    <row r="461" spans="1:23" s="9" customFormat="1" ht="139.5" customHeight="1">
      <c r="A461" s="49">
        <v>38</v>
      </c>
      <c r="B461" s="50" t="s">
        <v>81</v>
      </c>
      <c r="C461" s="51" t="s">
        <v>132</v>
      </c>
      <c r="D461" s="51" t="s">
        <v>699</v>
      </c>
      <c r="E461" s="52">
        <v>1</v>
      </c>
      <c r="F461" s="53" t="s">
        <v>666</v>
      </c>
      <c r="G461" s="54" t="s">
        <v>81</v>
      </c>
      <c r="H461" s="54" t="s">
        <v>599</v>
      </c>
      <c r="I461" s="86">
        <v>20023810001254</v>
      </c>
      <c r="J461" s="55" t="s">
        <v>600</v>
      </c>
      <c r="K461" s="55" t="s">
        <v>749</v>
      </c>
      <c r="L461" s="55" t="s">
        <v>311</v>
      </c>
      <c r="M461" s="55" t="s">
        <v>312</v>
      </c>
      <c r="N461" s="55" t="s">
        <v>874</v>
      </c>
      <c r="O461" s="56">
        <v>1608640.69</v>
      </c>
      <c r="P461" s="56">
        <v>3500000</v>
      </c>
      <c r="Q461" s="56">
        <v>88778.86</v>
      </c>
      <c r="R461" s="56">
        <v>34800</v>
      </c>
      <c r="S461" s="57" t="s">
        <v>2019</v>
      </c>
      <c r="T461" s="56">
        <v>5162619.55</v>
      </c>
      <c r="U461" s="58" t="s">
        <v>882</v>
      </c>
      <c r="V461" s="59" t="s">
        <v>2020</v>
      </c>
      <c r="W461" s="60">
        <f t="shared" si="16"/>
        <v>1254</v>
      </c>
    </row>
    <row r="462" spans="1:23" s="9" customFormat="1" ht="139.5" customHeight="1">
      <c r="A462" s="49">
        <v>38</v>
      </c>
      <c r="B462" s="50" t="s">
        <v>81</v>
      </c>
      <c r="C462" s="51" t="s">
        <v>132</v>
      </c>
      <c r="D462" s="51" t="s">
        <v>699</v>
      </c>
      <c r="E462" s="52">
        <v>1</v>
      </c>
      <c r="F462" s="53" t="s">
        <v>666</v>
      </c>
      <c r="G462" s="54" t="s">
        <v>81</v>
      </c>
      <c r="H462" s="54" t="s">
        <v>513</v>
      </c>
      <c r="I462" s="86">
        <v>20023810001305</v>
      </c>
      <c r="J462" s="55" t="s">
        <v>601</v>
      </c>
      <c r="K462" s="55" t="s">
        <v>749</v>
      </c>
      <c r="L462" s="55" t="s">
        <v>311</v>
      </c>
      <c r="M462" s="55" t="s">
        <v>312</v>
      </c>
      <c r="N462" s="55" t="s">
        <v>874</v>
      </c>
      <c r="O462" s="56">
        <v>213992160.91999999</v>
      </c>
      <c r="P462" s="56">
        <v>70246530.019999996</v>
      </c>
      <c r="Q462" s="56">
        <v>9608597.2400000002</v>
      </c>
      <c r="R462" s="56">
        <v>156870495.41999999</v>
      </c>
      <c r="S462" s="57" t="s">
        <v>2021</v>
      </c>
      <c r="T462" s="56">
        <v>136976792.75999999</v>
      </c>
      <c r="U462" s="58" t="s">
        <v>882</v>
      </c>
      <c r="V462" s="59" t="s">
        <v>2022</v>
      </c>
      <c r="W462" s="60">
        <f t="shared" si="16"/>
        <v>1305</v>
      </c>
    </row>
    <row r="463" spans="1:23" s="9" customFormat="1" ht="139.5" customHeight="1">
      <c r="A463" s="49">
        <v>38</v>
      </c>
      <c r="B463" s="50" t="s">
        <v>81</v>
      </c>
      <c r="C463" s="51" t="s">
        <v>132</v>
      </c>
      <c r="D463" s="51" t="s">
        <v>699</v>
      </c>
      <c r="E463" s="52">
        <v>1</v>
      </c>
      <c r="F463" s="53" t="s">
        <v>666</v>
      </c>
      <c r="G463" s="54" t="s">
        <v>81</v>
      </c>
      <c r="H463" s="54" t="s">
        <v>919</v>
      </c>
      <c r="I463" s="86">
        <v>20023810001255</v>
      </c>
      <c r="J463" s="55" t="s">
        <v>1015</v>
      </c>
      <c r="K463" s="55" t="s">
        <v>749</v>
      </c>
      <c r="L463" s="55" t="s">
        <v>311</v>
      </c>
      <c r="M463" s="55" t="s">
        <v>312</v>
      </c>
      <c r="N463" s="55" t="s">
        <v>874</v>
      </c>
      <c r="O463" s="56">
        <v>45961660.229999997</v>
      </c>
      <c r="P463" s="56">
        <v>15223960.9</v>
      </c>
      <c r="Q463" s="56">
        <v>2168251.9900000002</v>
      </c>
      <c r="R463" s="56">
        <v>13098021.93</v>
      </c>
      <c r="S463" s="57" t="s">
        <v>2023</v>
      </c>
      <c r="T463" s="56">
        <v>50255851.189999998</v>
      </c>
      <c r="U463" s="58" t="s">
        <v>882</v>
      </c>
      <c r="V463" s="59" t="s">
        <v>2024</v>
      </c>
      <c r="W463" s="60">
        <f t="shared" si="16"/>
        <v>1255</v>
      </c>
    </row>
    <row r="464" spans="1:23" s="9" customFormat="1" ht="139.5" customHeight="1">
      <c r="A464" s="49">
        <v>38</v>
      </c>
      <c r="B464" s="50" t="s">
        <v>81</v>
      </c>
      <c r="C464" s="51" t="s">
        <v>132</v>
      </c>
      <c r="D464" s="51" t="s">
        <v>699</v>
      </c>
      <c r="E464" s="52">
        <v>1</v>
      </c>
      <c r="F464" s="53" t="s">
        <v>666</v>
      </c>
      <c r="G464" s="54" t="s">
        <v>81</v>
      </c>
      <c r="H464" s="54" t="s">
        <v>1016</v>
      </c>
      <c r="I464" s="86">
        <v>20033810001342</v>
      </c>
      <c r="J464" s="55" t="s">
        <v>1017</v>
      </c>
      <c r="K464" s="55" t="s">
        <v>749</v>
      </c>
      <c r="L464" s="55" t="s">
        <v>311</v>
      </c>
      <c r="M464" s="55" t="s">
        <v>312</v>
      </c>
      <c r="N464" s="55" t="s">
        <v>874</v>
      </c>
      <c r="O464" s="56">
        <v>5049696.53</v>
      </c>
      <c r="P464" s="56">
        <v>5001383.5999999996</v>
      </c>
      <c r="Q464" s="56">
        <v>246269.58</v>
      </c>
      <c r="R464" s="56">
        <v>3567555.19</v>
      </c>
      <c r="S464" s="57" t="s">
        <v>2025</v>
      </c>
      <c r="T464" s="56">
        <v>6729794.5199999996</v>
      </c>
      <c r="U464" s="58" t="s">
        <v>882</v>
      </c>
      <c r="V464" s="59" t="s">
        <v>2026</v>
      </c>
      <c r="W464" s="60">
        <f t="shared" si="16"/>
        <v>1342</v>
      </c>
    </row>
    <row r="465" spans="1:28" s="41" customFormat="1" ht="20.25" customHeight="1" outlineLevel="1">
      <c r="A465" s="74"/>
      <c r="B465" s="100" t="s">
        <v>386</v>
      </c>
      <c r="C465" s="101"/>
      <c r="D465" s="101"/>
      <c r="E465" s="75">
        <f>SUBTOTAL(9,E466:E467)</f>
        <v>1</v>
      </c>
      <c r="F465" s="76"/>
      <c r="G465" s="76"/>
      <c r="H465" s="76"/>
      <c r="I465" s="89"/>
      <c r="J465" s="76"/>
      <c r="K465" s="76"/>
      <c r="L465" s="76"/>
      <c r="M465" s="76"/>
      <c r="N465" s="76"/>
      <c r="O465" s="78"/>
      <c r="P465" s="78"/>
      <c r="Q465" s="78"/>
      <c r="R465" s="78"/>
      <c r="S465" s="76"/>
      <c r="T465" s="78"/>
      <c r="U465" s="76"/>
      <c r="V465" s="79"/>
      <c r="W465" s="77"/>
      <c r="X465" s="9"/>
      <c r="Y465" s="9"/>
      <c r="Z465" s="48"/>
      <c r="AA465" s="48"/>
      <c r="AB465" s="48"/>
    </row>
    <row r="466" spans="1:28" s="48" customFormat="1" ht="20.25" customHeight="1" outlineLevel="2">
      <c r="A466" s="42"/>
      <c r="B466" s="96" t="s">
        <v>382</v>
      </c>
      <c r="C466" s="97"/>
      <c r="D466" s="97"/>
      <c r="E466" s="43">
        <f>SUBTOTAL(9,E467:E467)</f>
        <v>1</v>
      </c>
      <c r="F466" s="44"/>
      <c r="G466" s="44"/>
      <c r="H466" s="44"/>
      <c r="I466" s="85"/>
      <c r="J466" s="44"/>
      <c r="K466" s="44"/>
      <c r="L466" s="44"/>
      <c r="M466" s="44"/>
      <c r="N466" s="44"/>
      <c r="O466" s="46"/>
      <c r="P466" s="46"/>
      <c r="Q466" s="46"/>
      <c r="R466" s="46"/>
      <c r="S466" s="44"/>
      <c r="T466" s="46"/>
      <c r="U466" s="44"/>
      <c r="V466" s="47"/>
      <c r="W466" s="45"/>
      <c r="X466" s="41"/>
      <c r="Y466" s="9"/>
      <c r="Z466" s="9"/>
      <c r="AA466" s="9"/>
      <c r="AB466" s="9"/>
    </row>
    <row r="467" spans="1:28" s="9" customFormat="1" ht="139.5" customHeight="1">
      <c r="A467" s="49">
        <v>38</v>
      </c>
      <c r="B467" s="50" t="s">
        <v>81</v>
      </c>
      <c r="C467" s="51" t="s">
        <v>213</v>
      </c>
      <c r="D467" s="51" t="s">
        <v>262</v>
      </c>
      <c r="E467" s="52">
        <v>1</v>
      </c>
      <c r="F467" s="53" t="s">
        <v>944</v>
      </c>
      <c r="G467" s="54" t="s">
        <v>945</v>
      </c>
      <c r="H467" s="54" t="s">
        <v>945</v>
      </c>
      <c r="I467" s="86" t="s">
        <v>1018</v>
      </c>
      <c r="J467" s="55" t="s">
        <v>1136</v>
      </c>
      <c r="K467" s="55" t="s">
        <v>1170</v>
      </c>
      <c r="L467" s="55" t="s">
        <v>916</v>
      </c>
      <c r="M467" s="55" t="s">
        <v>1091</v>
      </c>
      <c r="N467" s="55" t="s">
        <v>313</v>
      </c>
      <c r="O467" s="56">
        <v>31390988.719999999</v>
      </c>
      <c r="P467" s="56">
        <v>0</v>
      </c>
      <c r="Q467" s="56">
        <v>0</v>
      </c>
      <c r="R467" s="56">
        <v>0</v>
      </c>
      <c r="S467" s="57" t="s">
        <v>2027</v>
      </c>
      <c r="T467" s="56">
        <v>31390988.719999999</v>
      </c>
      <c r="U467" s="58" t="s">
        <v>314</v>
      </c>
      <c r="V467" s="59" t="s">
        <v>1657</v>
      </c>
      <c r="W467" s="60">
        <f>IF(OR(LEFT(I467)="7",LEFT(I467,1)="8"),VALUE(RIGHT(I467,3)),VALUE(RIGHT(I467,4)))</f>
        <v>1302</v>
      </c>
    </row>
    <row r="468" spans="1:28" s="34" customFormat="1" ht="28.5" customHeight="1" outlineLevel="3">
      <c r="A468" s="61"/>
      <c r="B468" s="94" t="s">
        <v>1137</v>
      </c>
      <c r="C468" s="95"/>
      <c r="D468" s="95"/>
      <c r="E468" s="62">
        <f>SUBTOTAL(9,E471:E479)</f>
        <v>7</v>
      </c>
      <c r="F468" s="63"/>
      <c r="G468" s="63"/>
      <c r="H468" s="63"/>
      <c r="I468" s="87"/>
      <c r="J468" s="63"/>
      <c r="K468" s="63"/>
      <c r="L468" s="63"/>
      <c r="M468" s="63"/>
      <c r="N468" s="63"/>
      <c r="O468" s="64"/>
      <c r="P468" s="65"/>
      <c r="Q468" s="65"/>
      <c r="R468" s="65"/>
      <c r="S468" s="63"/>
      <c r="T468" s="65"/>
      <c r="U468" s="63"/>
      <c r="V468" s="66"/>
      <c r="W468" s="67"/>
      <c r="X468" s="9"/>
      <c r="Y468" s="9"/>
      <c r="Z468" s="9"/>
      <c r="AA468" s="9"/>
      <c r="AB468" s="9"/>
    </row>
    <row r="469" spans="1:28" s="41" customFormat="1" ht="20.25" customHeight="1" outlineLevel="1">
      <c r="A469" s="35"/>
      <c r="B469" s="92" t="s">
        <v>888</v>
      </c>
      <c r="C469" s="93" t="s">
        <v>886</v>
      </c>
      <c r="D469" s="93"/>
      <c r="E469" s="36">
        <f>SUBTOTAL(9,E470:E476)</f>
        <v>6</v>
      </c>
      <c r="F469" s="37"/>
      <c r="G469" s="37"/>
      <c r="H469" s="37"/>
      <c r="I469" s="84"/>
      <c r="J469" s="37"/>
      <c r="K469" s="37"/>
      <c r="L469" s="37"/>
      <c r="M469" s="37"/>
      <c r="N469" s="37"/>
      <c r="O469" s="39"/>
      <c r="P469" s="39"/>
      <c r="Q469" s="39"/>
      <c r="R469" s="39"/>
      <c r="S469" s="37"/>
      <c r="T469" s="39"/>
      <c r="U469" s="37"/>
      <c r="V469" s="40"/>
      <c r="W469" s="38"/>
      <c r="X469" s="34"/>
      <c r="Y469" s="9"/>
      <c r="Z469" s="9"/>
      <c r="AA469" s="9"/>
      <c r="AB469" s="9"/>
    </row>
    <row r="470" spans="1:28" s="48" customFormat="1" ht="20.25" customHeight="1" outlineLevel="2">
      <c r="A470" s="42"/>
      <c r="B470" s="96" t="s">
        <v>382</v>
      </c>
      <c r="C470" s="97"/>
      <c r="D470" s="97"/>
      <c r="E470" s="43">
        <f>SUBTOTAL(9,E471:E476)</f>
        <v>6</v>
      </c>
      <c r="F470" s="44"/>
      <c r="G470" s="44"/>
      <c r="H470" s="44"/>
      <c r="I470" s="85"/>
      <c r="J470" s="44"/>
      <c r="K470" s="44"/>
      <c r="L470" s="44"/>
      <c r="M470" s="44"/>
      <c r="N470" s="44"/>
      <c r="O470" s="46"/>
      <c r="P470" s="46"/>
      <c r="Q470" s="46"/>
      <c r="R470" s="46"/>
      <c r="S470" s="44"/>
      <c r="T470" s="46"/>
      <c r="U470" s="44"/>
      <c r="V470" s="47"/>
      <c r="W470" s="45"/>
      <c r="X470" s="41"/>
      <c r="Y470" s="9"/>
      <c r="Z470" s="9"/>
      <c r="AA470" s="9"/>
      <c r="AB470" s="9"/>
    </row>
    <row r="471" spans="1:28" s="9" customFormat="1" ht="158.25" customHeight="1">
      <c r="A471" s="49">
        <v>50</v>
      </c>
      <c r="B471" s="50" t="s">
        <v>1137</v>
      </c>
      <c r="C471" s="51" t="s">
        <v>132</v>
      </c>
      <c r="D471" s="51" t="s">
        <v>262</v>
      </c>
      <c r="E471" s="52">
        <v>1</v>
      </c>
      <c r="F471" s="53" t="s">
        <v>1138</v>
      </c>
      <c r="G471" s="54" t="s">
        <v>1137</v>
      </c>
      <c r="H471" s="54" t="s">
        <v>1137</v>
      </c>
      <c r="I471" s="86" t="s">
        <v>469</v>
      </c>
      <c r="J471" s="55" t="s">
        <v>1171</v>
      </c>
      <c r="K471" s="55" t="s">
        <v>1172</v>
      </c>
      <c r="L471" s="55" t="s">
        <v>916</v>
      </c>
      <c r="M471" s="55" t="s">
        <v>838</v>
      </c>
      <c r="N471" s="55" t="s">
        <v>313</v>
      </c>
      <c r="O471" s="56">
        <v>306227279.14999998</v>
      </c>
      <c r="P471" s="56">
        <v>116603672.34999999</v>
      </c>
      <c r="Q471" s="56">
        <v>8957073.1799999997</v>
      </c>
      <c r="R471" s="56">
        <v>90569374.390000001</v>
      </c>
      <c r="S471" s="57" t="s">
        <v>1457</v>
      </c>
      <c r="T471" s="56">
        <v>341218650.29000002</v>
      </c>
      <c r="U471" s="58" t="s">
        <v>314</v>
      </c>
      <c r="V471" s="59" t="s">
        <v>1659</v>
      </c>
      <c r="W471" s="60">
        <f t="shared" ref="W471:W476" si="17">IF(OR(LEFT(I471)="7",LEFT(I471,1)="8"),VALUE(RIGHT(I471,3)),VALUE(RIGHT(I471,4)))</f>
        <v>1497</v>
      </c>
    </row>
    <row r="472" spans="1:28" s="9" customFormat="1" ht="153" customHeight="1">
      <c r="A472" s="49">
        <v>50</v>
      </c>
      <c r="B472" s="50" t="s">
        <v>1137</v>
      </c>
      <c r="C472" s="51" t="s">
        <v>132</v>
      </c>
      <c r="D472" s="51" t="s">
        <v>262</v>
      </c>
      <c r="E472" s="52">
        <v>1</v>
      </c>
      <c r="F472" s="53" t="s">
        <v>1138</v>
      </c>
      <c r="G472" s="54" t="s">
        <v>1137</v>
      </c>
      <c r="H472" s="54" t="s">
        <v>1137</v>
      </c>
      <c r="I472" s="86" t="s">
        <v>1277</v>
      </c>
      <c r="J472" s="55" t="s">
        <v>1278</v>
      </c>
      <c r="K472" s="55" t="s">
        <v>1279</v>
      </c>
      <c r="L472" s="55" t="s">
        <v>916</v>
      </c>
      <c r="M472" s="55" t="s">
        <v>838</v>
      </c>
      <c r="N472" s="55" t="s">
        <v>874</v>
      </c>
      <c r="O472" s="56">
        <v>251138748.13999999</v>
      </c>
      <c r="P472" s="56">
        <v>0</v>
      </c>
      <c r="Q472" s="56">
        <v>11441061.82</v>
      </c>
      <c r="R472" s="56">
        <v>9300929.5800000001</v>
      </c>
      <c r="S472" s="57" t="s">
        <v>1485</v>
      </c>
      <c r="T472" s="56">
        <v>253278880.38</v>
      </c>
      <c r="U472" s="58" t="s">
        <v>314</v>
      </c>
      <c r="V472" s="59" t="s">
        <v>1660</v>
      </c>
      <c r="W472" s="60">
        <f t="shared" si="17"/>
        <v>1537</v>
      </c>
    </row>
    <row r="473" spans="1:28" s="9" customFormat="1" ht="139.5" customHeight="1">
      <c r="A473" s="49">
        <v>50</v>
      </c>
      <c r="B473" s="50" t="s">
        <v>1137</v>
      </c>
      <c r="C473" s="51" t="s">
        <v>132</v>
      </c>
      <c r="D473" s="51" t="s">
        <v>262</v>
      </c>
      <c r="E473" s="52">
        <v>1</v>
      </c>
      <c r="F473" s="53" t="s">
        <v>1138</v>
      </c>
      <c r="G473" s="54" t="s">
        <v>1137</v>
      </c>
      <c r="H473" s="54" t="s">
        <v>1137</v>
      </c>
      <c r="I473" s="86" t="s">
        <v>39</v>
      </c>
      <c r="J473" s="55" t="s">
        <v>991</v>
      </c>
      <c r="K473" s="55" t="s">
        <v>992</v>
      </c>
      <c r="L473" s="55" t="s">
        <v>916</v>
      </c>
      <c r="M473" s="55" t="s">
        <v>345</v>
      </c>
      <c r="N473" s="55" t="s">
        <v>313</v>
      </c>
      <c r="O473" s="56">
        <v>262169662</v>
      </c>
      <c r="P473" s="56">
        <v>102280456.89</v>
      </c>
      <c r="Q473" s="56">
        <v>10439865.07</v>
      </c>
      <c r="R473" s="56">
        <v>78697753.689999998</v>
      </c>
      <c r="S473" s="57" t="s">
        <v>1458</v>
      </c>
      <c r="T473" s="56">
        <v>296192230.26999998</v>
      </c>
      <c r="U473" s="58" t="s">
        <v>314</v>
      </c>
      <c r="V473" s="59" t="s">
        <v>2028</v>
      </c>
      <c r="W473" s="60">
        <f t="shared" si="17"/>
        <v>344</v>
      </c>
    </row>
    <row r="474" spans="1:28" s="9" customFormat="1" ht="139.5" customHeight="1">
      <c r="A474" s="49">
        <v>50</v>
      </c>
      <c r="B474" s="50" t="s">
        <v>1137</v>
      </c>
      <c r="C474" s="51" t="s">
        <v>132</v>
      </c>
      <c r="D474" s="51" t="s">
        <v>262</v>
      </c>
      <c r="E474" s="52">
        <v>1</v>
      </c>
      <c r="F474" s="53" t="s">
        <v>1138</v>
      </c>
      <c r="G474" s="54" t="s">
        <v>1137</v>
      </c>
      <c r="H474" s="54" t="s">
        <v>1137</v>
      </c>
      <c r="I474" s="86" t="s">
        <v>993</v>
      </c>
      <c r="J474" s="55" t="s">
        <v>994</v>
      </c>
      <c r="K474" s="55" t="s">
        <v>995</v>
      </c>
      <c r="L474" s="55" t="s">
        <v>916</v>
      </c>
      <c r="M474" s="55" t="s">
        <v>345</v>
      </c>
      <c r="N474" s="55" t="s">
        <v>313</v>
      </c>
      <c r="O474" s="56">
        <v>3733834.16</v>
      </c>
      <c r="P474" s="56">
        <v>12625729.41</v>
      </c>
      <c r="Q474" s="56">
        <v>420226.29</v>
      </c>
      <c r="R474" s="56">
        <v>12412817.710000001</v>
      </c>
      <c r="S474" s="57" t="s">
        <v>1459</v>
      </c>
      <c r="T474" s="56">
        <v>4366972.1500000004</v>
      </c>
      <c r="U474" s="58" t="s">
        <v>314</v>
      </c>
      <c r="V474" s="59" t="s">
        <v>1662</v>
      </c>
      <c r="W474" s="60">
        <f t="shared" si="17"/>
        <v>347</v>
      </c>
    </row>
    <row r="475" spans="1:28" s="9" customFormat="1" ht="139.5" customHeight="1">
      <c r="A475" s="49">
        <v>50</v>
      </c>
      <c r="B475" s="50" t="s">
        <v>1137</v>
      </c>
      <c r="C475" s="51" t="s">
        <v>132</v>
      </c>
      <c r="D475" s="51" t="s">
        <v>262</v>
      </c>
      <c r="E475" s="52">
        <v>1</v>
      </c>
      <c r="F475" s="53" t="s">
        <v>1138</v>
      </c>
      <c r="G475" s="54" t="s">
        <v>1137</v>
      </c>
      <c r="H475" s="54" t="s">
        <v>1137</v>
      </c>
      <c r="I475" s="86" t="s">
        <v>36</v>
      </c>
      <c r="J475" s="55" t="s">
        <v>37</v>
      </c>
      <c r="K475" s="55" t="s">
        <v>38</v>
      </c>
      <c r="L475" s="55" t="s">
        <v>916</v>
      </c>
      <c r="M475" s="55" t="s">
        <v>345</v>
      </c>
      <c r="N475" s="55" t="s">
        <v>874</v>
      </c>
      <c r="O475" s="56">
        <v>15092108.08</v>
      </c>
      <c r="P475" s="56">
        <v>53014833.240000002</v>
      </c>
      <c r="Q475" s="56">
        <v>1066980.1499999999</v>
      </c>
      <c r="R475" s="56">
        <v>52422220.409999996</v>
      </c>
      <c r="S475" s="57" t="s">
        <v>2029</v>
      </c>
      <c r="T475" s="56">
        <v>16751701.060000001</v>
      </c>
      <c r="U475" s="58" t="s">
        <v>314</v>
      </c>
      <c r="V475" s="59" t="s">
        <v>1661</v>
      </c>
      <c r="W475" s="60">
        <f t="shared" si="17"/>
        <v>343</v>
      </c>
    </row>
    <row r="476" spans="1:28" s="9" customFormat="1" ht="139.5" customHeight="1">
      <c r="A476" s="49">
        <v>50</v>
      </c>
      <c r="B476" s="50" t="s">
        <v>1137</v>
      </c>
      <c r="C476" s="51" t="s">
        <v>132</v>
      </c>
      <c r="D476" s="51" t="s">
        <v>262</v>
      </c>
      <c r="E476" s="52">
        <v>1</v>
      </c>
      <c r="F476" s="53" t="s">
        <v>1138</v>
      </c>
      <c r="G476" s="54" t="s">
        <v>1137</v>
      </c>
      <c r="H476" s="54" t="s">
        <v>1137</v>
      </c>
      <c r="I476" s="86" t="s">
        <v>1139</v>
      </c>
      <c r="J476" s="55" t="s">
        <v>34</v>
      </c>
      <c r="K476" s="55" t="s">
        <v>35</v>
      </c>
      <c r="L476" s="55" t="s">
        <v>916</v>
      </c>
      <c r="M476" s="55" t="s">
        <v>1091</v>
      </c>
      <c r="N476" s="55" t="s">
        <v>874</v>
      </c>
      <c r="O476" s="56">
        <v>335048.21999999997</v>
      </c>
      <c r="P476" s="56">
        <v>0</v>
      </c>
      <c r="Q476" s="56">
        <v>8181.34</v>
      </c>
      <c r="R476" s="56">
        <v>23504.94</v>
      </c>
      <c r="S476" s="57" t="s">
        <v>2030</v>
      </c>
      <c r="T476" s="56">
        <v>319724.62</v>
      </c>
      <c r="U476" s="58" t="s">
        <v>314</v>
      </c>
      <c r="V476" s="59" t="s">
        <v>1658</v>
      </c>
      <c r="W476" s="60">
        <f t="shared" si="17"/>
        <v>1054</v>
      </c>
    </row>
    <row r="477" spans="1:28" s="41" customFormat="1" ht="20.25" customHeight="1" outlineLevel="1">
      <c r="A477" s="74"/>
      <c r="B477" s="100" t="s">
        <v>386</v>
      </c>
      <c r="C477" s="101"/>
      <c r="D477" s="101"/>
      <c r="E477" s="75">
        <f>SUBTOTAL(9,E478:E479)</f>
        <v>1</v>
      </c>
      <c r="F477" s="76"/>
      <c r="G477" s="76"/>
      <c r="H477" s="76"/>
      <c r="I477" s="89"/>
      <c r="J477" s="76"/>
      <c r="K477" s="76"/>
      <c r="L477" s="76"/>
      <c r="M477" s="76"/>
      <c r="N477" s="76"/>
      <c r="O477" s="78"/>
      <c r="P477" s="78"/>
      <c r="Q477" s="78"/>
      <c r="R477" s="78"/>
      <c r="S477" s="76"/>
      <c r="T477" s="78"/>
      <c r="U477" s="76"/>
      <c r="V477" s="79"/>
      <c r="W477" s="77"/>
      <c r="X477" s="9"/>
      <c r="Y477" s="9"/>
      <c r="Z477" s="4"/>
      <c r="AA477" s="4"/>
      <c r="AB477" s="4"/>
    </row>
    <row r="478" spans="1:28" s="48" customFormat="1" ht="20.25" customHeight="1" outlineLevel="2">
      <c r="A478" s="42"/>
      <c r="B478" s="96" t="s">
        <v>382</v>
      </c>
      <c r="C478" s="97"/>
      <c r="D478" s="97"/>
      <c r="E478" s="43">
        <f>SUBTOTAL(9,E479:E479)</f>
        <v>1</v>
      </c>
      <c r="F478" s="44"/>
      <c r="G478" s="44"/>
      <c r="H478" s="44"/>
      <c r="I478" s="85"/>
      <c r="J478" s="44"/>
      <c r="K478" s="44"/>
      <c r="L478" s="44"/>
      <c r="M478" s="44"/>
      <c r="N478" s="44"/>
      <c r="O478" s="46"/>
      <c r="P478" s="46"/>
      <c r="Q478" s="46"/>
      <c r="R478" s="46"/>
      <c r="S478" s="44"/>
      <c r="T478" s="46"/>
      <c r="U478" s="44"/>
      <c r="V478" s="47"/>
      <c r="W478" s="45"/>
      <c r="X478" s="41"/>
      <c r="Y478" s="9"/>
      <c r="Z478" s="4"/>
      <c r="AA478" s="4"/>
      <c r="AB478" s="4"/>
    </row>
    <row r="479" spans="1:28" s="9" customFormat="1" ht="139.5" customHeight="1">
      <c r="A479" s="49">
        <v>50</v>
      </c>
      <c r="B479" s="50" t="s">
        <v>1137</v>
      </c>
      <c r="C479" s="51" t="s">
        <v>213</v>
      </c>
      <c r="D479" s="51" t="s">
        <v>262</v>
      </c>
      <c r="E479" s="52">
        <v>1</v>
      </c>
      <c r="F479" s="53" t="s">
        <v>1138</v>
      </c>
      <c r="G479" s="54" t="s">
        <v>1137</v>
      </c>
      <c r="H479" s="54" t="s">
        <v>1137</v>
      </c>
      <c r="I479" s="86" t="s">
        <v>427</v>
      </c>
      <c r="J479" s="55" t="s">
        <v>732</v>
      </c>
      <c r="K479" s="55" t="s">
        <v>1173</v>
      </c>
      <c r="L479" s="55" t="s">
        <v>916</v>
      </c>
      <c r="M479" s="55" t="s">
        <v>836</v>
      </c>
      <c r="N479" s="55" t="s">
        <v>313</v>
      </c>
      <c r="O479" s="56">
        <v>217760996.19999999</v>
      </c>
      <c r="P479" s="56">
        <v>48481751.359999999</v>
      </c>
      <c r="Q479" s="56">
        <v>8911943.7699999996</v>
      </c>
      <c r="R479" s="56">
        <v>156876947.69</v>
      </c>
      <c r="S479" s="57" t="s">
        <v>1460</v>
      </c>
      <c r="T479" s="56">
        <v>118277743.64</v>
      </c>
      <c r="U479" s="58" t="s">
        <v>314</v>
      </c>
      <c r="V479" s="59" t="s">
        <v>1663</v>
      </c>
      <c r="W479" s="60">
        <f>IF(OR(LEFT(I479)="7",LEFT(I479,1)="8"),VALUE(RIGHT(I479,3)),VALUE(RIGHT(I479,4)))</f>
        <v>737</v>
      </c>
    </row>
    <row r="480" spans="1:28" s="26" customFormat="1" ht="28.5" customHeight="1">
      <c r="A480" s="19"/>
      <c r="B480" s="102" t="s">
        <v>2033</v>
      </c>
      <c r="C480" s="103"/>
      <c r="D480" s="103"/>
      <c r="E480" s="91">
        <f>SUBTOTAL(9,E481:E947)</f>
        <v>1</v>
      </c>
      <c r="F480" s="21"/>
      <c r="G480" s="21"/>
      <c r="H480" s="21"/>
      <c r="I480" s="82"/>
      <c r="J480" s="21"/>
      <c r="K480" s="21"/>
      <c r="L480" s="21"/>
      <c r="M480" s="21"/>
      <c r="N480" s="21"/>
      <c r="O480" s="22"/>
      <c r="P480" s="23"/>
      <c r="Q480" s="23"/>
      <c r="R480" s="23"/>
      <c r="S480" s="21"/>
      <c r="T480" s="23"/>
      <c r="U480" s="21"/>
      <c r="V480" s="24"/>
      <c r="W480" s="25"/>
    </row>
    <row r="481" spans="1:28" s="34" customFormat="1" ht="20.25" customHeight="1" outlineLevel="3">
      <c r="A481" s="61"/>
      <c r="B481" s="94" t="s">
        <v>1008</v>
      </c>
      <c r="C481" s="95"/>
      <c r="D481" s="95"/>
      <c r="E481" s="62">
        <f>SUBTOTAL(9,E484:E484)</f>
        <v>1</v>
      </c>
      <c r="F481" s="63"/>
      <c r="G481" s="63"/>
      <c r="H481" s="63"/>
      <c r="I481" s="87"/>
      <c r="J481" s="63"/>
      <c r="K481" s="63"/>
      <c r="L481" s="63"/>
      <c r="M481" s="63"/>
      <c r="N481" s="63"/>
      <c r="O481" s="64"/>
      <c r="P481" s="65"/>
      <c r="Q481" s="65"/>
      <c r="R481" s="65"/>
      <c r="S481" s="63"/>
      <c r="T481" s="65"/>
      <c r="U481" s="63"/>
      <c r="V481" s="66"/>
      <c r="W481" s="67"/>
      <c r="Y481" s="9"/>
    </row>
    <row r="482" spans="1:28" s="41" customFormat="1" ht="20.25" customHeight="1" outlineLevel="1">
      <c r="A482" s="74"/>
      <c r="B482" s="100" t="s">
        <v>386</v>
      </c>
      <c r="C482" s="101"/>
      <c r="D482" s="101"/>
      <c r="E482" s="75">
        <f>SUBTOTAL(9,E483:E484)</f>
        <v>1</v>
      </c>
      <c r="F482" s="76"/>
      <c r="G482" s="76"/>
      <c r="H482" s="76"/>
      <c r="I482" s="89"/>
      <c r="J482" s="76"/>
      <c r="K482" s="76"/>
      <c r="L482" s="76"/>
      <c r="M482" s="76"/>
      <c r="N482" s="76"/>
      <c r="O482" s="78"/>
      <c r="P482" s="78"/>
      <c r="Q482" s="78"/>
      <c r="R482" s="78"/>
      <c r="S482" s="76"/>
      <c r="T482" s="78"/>
      <c r="U482" s="76"/>
      <c r="V482" s="79"/>
      <c r="W482" s="77"/>
      <c r="X482" s="9"/>
      <c r="Y482" s="9"/>
      <c r="Z482" s="34"/>
      <c r="AA482" s="34"/>
      <c r="AB482" s="34"/>
    </row>
    <row r="483" spans="1:28" s="48" customFormat="1" ht="20.25" customHeight="1" outlineLevel="2">
      <c r="A483" s="42"/>
      <c r="B483" s="96" t="s">
        <v>382</v>
      </c>
      <c r="C483" s="97"/>
      <c r="D483" s="97"/>
      <c r="E483" s="43">
        <f>SUBTOTAL(9,E484)</f>
        <v>1</v>
      </c>
      <c r="F483" s="44"/>
      <c r="G483" s="44"/>
      <c r="H483" s="44"/>
      <c r="I483" s="85"/>
      <c r="J483" s="44"/>
      <c r="K483" s="44"/>
      <c r="L483" s="44"/>
      <c r="M483" s="44"/>
      <c r="N483" s="44"/>
      <c r="O483" s="46"/>
      <c r="P483" s="46"/>
      <c r="Q483" s="46"/>
      <c r="R483" s="46"/>
      <c r="S483" s="44"/>
      <c r="T483" s="46"/>
      <c r="U483" s="44"/>
      <c r="V483" s="47"/>
      <c r="W483" s="45"/>
      <c r="X483" s="41"/>
      <c r="Y483" s="9"/>
      <c r="Z483" s="41"/>
      <c r="AA483" s="41"/>
      <c r="AB483" s="41"/>
    </row>
    <row r="484" spans="1:28" s="9" customFormat="1" ht="160.5" customHeight="1">
      <c r="A484" s="49">
        <v>11</v>
      </c>
      <c r="B484" s="50" t="s">
        <v>1008</v>
      </c>
      <c r="C484" s="51" t="s">
        <v>213</v>
      </c>
      <c r="D484" s="51" t="s">
        <v>262</v>
      </c>
      <c r="E484" s="52">
        <v>1</v>
      </c>
      <c r="F484" s="53">
        <v>311</v>
      </c>
      <c r="G484" s="54" t="s">
        <v>169</v>
      </c>
      <c r="H484" s="54" t="s">
        <v>169</v>
      </c>
      <c r="I484" s="86">
        <v>20001170001117</v>
      </c>
      <c r="J484" s="55" t="s">
        <v>170</v>
      </c>
      <c r="K484" s="55" t="s">
        <v>1072</v>
      </c>
      <c r="L484" s="55" t="s">
        <v>704</v>
      </c>
      <c r="M484" s="55" t="s">
        <v>1073</v>
      </c>
      <c r="N484" s="55" t="s">
        <v>313</v>
      </c>
      <c r="O484" s="56">
        <v>0</v>
      </c>
      <c r="P484" s="56">
        <v>1453310.63</v>
      </c>
      <c r="Q484" s="56">
        <v>4560.17</v>
      </c>
      <c r="R484" s="56">
        <v>3879798.59</v>
      </c>
      <c r="S484" s="57" t="s">
        <v>2031</v>
      </c>
      <c r="T484" s="56">
        <v>28435732.010000002</v>
      </c>
      <c r="U484" s="58" t="s">
        <v>882</v>
      </c>
      <c r="V484" s="59" t="s">
        <v>2032</v>
      </c>
      <c r="W484" s="60">
        <f>IF(OR(LEFT(I484)="7",LEFT(I484,1)="8"),VALUE(RIGHT(I484,3)),VALUE(RIGHT(I484,4)))</f>
        <v>1117</v>
      </c>
    </row>
    <row r="485" spans="1:28" ht="13.5" customHeight="1">
      <c r="T485" s="3">
        <f>SUM(T9:T484)</f>
        <v>367515842759.48975</v>
      </c>
    </row>
  </sheetData>
  <mergeCells count="122">
    <mergeCell ref="B110:D110"/>
    <mergeCell ref="B29:D29"/>
    <mergeCell ref="B95:D95"/>
    <mergeCell ref="B98:D98"/>
    <mergeCell ref="B109:D109"/>
    <mergeCell ref="B230:D230"/>
    <mergeCell ref="B121:D121"/>
    <mergeCell ref="B127:D127"/>
    <mergeCell ref="B277:D277"/>
    <mergeCell ref="B132:D132"/>
    <mergeCell ref="B236:D236"/>
    <mergeCell ref="B144:D144"/>
    <mergeCell ref="B160:D160"/>
    <mergeCell ref="B276:D276"/>
    <mergeCell ref="B273:D273"/>
    <mergeCell ref="B259:D259"/>
    <mergeCell ref="B260:D260"/>
    <mergeCell ref="B261:D261"/>
    <mergeCell ref="B248:D248"/>
    <mergeCell ref="B171:D171"/>
    <mergeCell ref="B20:D20"/>
    <mergeCell ref="B21:D21"/>
    <mergeCell ref="A2:V2"/>
    <mergeCell ref="A3:V3"/>
    <mergeCell ref="A4:V4"/>
    <mergeCell ref="B13:D13"/>
    <mergeCell ref="B9:D9"/>
    <mergeCell ref="B10:D10"/>
    <mergeCell ref="B7:D7"/>
    <mergeCell ref="B8:D8"/>
    <mergeCell ref="B15:D15"/>
    <mergeCell ref="B14:D14"/>
    <mergeCell ref="M1:P1"/>
    <mergeCell ref="B19:D19"/>
    <mergeCell ref="B167:D167"/>
    <mergeCell ref="B168:D168"/>
    <mergeCell ref="B269:D269"/>
    <mergeCell ref="B272:D272"/>
    <mergeCell ref="B1:K1"/>
    <mergeCell ref="B133:D133"/>
    <mergeCell ref="B136:D136"/>
    <mergeCell ref="B143:D143"/>
    <mergeCell ref="B140:D140"/>
    <mergeCell ref="B142:D142"/>
    <mergeCell ref="B172:D172"/>
    <mergeCell ref="B180:D180"/>
    <mergeCell ref="B188:D188"/>
    <mergeCell ref="B186:D186"/>
    <mergeCell ref="B187:D187"/>
    <mergeCell ref="B170:D170"/>
    <mergeCell ref="B242:D242"/>
    <mergeCell ref="B254:D254"/>
    <mergeCell ref="B243:D243"/>
    <mergeCell ref="B137:D137"/>
    <mergeCell ref="B155:D155"/>
    <mergeCell ref="B23:D23"/>
    <mergeCell ref="B24:D24"/>
    <mergeCell ref="B294:D294"/>
    <mergeCell ref="B285:D285"/>
    <mergeCell ref="B292:D292"/>
    <mergeCell ref="B289:D289"/>
    <mergeCell ref="B359:D359"/>
    <mergeCell ref="B360:D360"/>
    <mergeCell ref="B268:D268"/>
    <mergeCell ref="B27:D27"/>
    <mergeCell ref="B28:D28"/>
    <mergeCell ref="B123:D123"/>
    <mergeCell ref="B124:D124"/>
    <mergeCell ref="B128:D128"/>
    <mergeCell ref="B126:D126"/>
    <mergeCell ref="B135:D135"/>
    <mergeCell ref="B235:D235"/>
    <mergeCell ref="B255:D255"/>
    <mergeCell ref="B256:D256"/>
    <mergeCell ref="B214:D214"/>
    <mergeCell ref="B246:D246"/>
    <mergeCell ref="B247:D247"/>
    <mergeCell ref="B183:D183"/>
    <mergeCell ref="B184:D184"/>
    <mergeCell ref="B329:D329"/>
    <mergeCell ref="B290:D290"/>
    <mergeCell ref="B281:D281"/>
    <mergeCell ref="B284:D284"/>
    <mergeCell ref="B275:D275"/>
    <mergeCell ref="B240:D240"/>
    <mergeCell ref="B279:D279"/>
    <mergeCell ref="B293:D293"/>
    <mergeCell ref="B482:D482"/>
    <mergeCell ref="B483:D483"/>
    <mergeCell ref="B481:D481"/>
    <mergeCell ref="B480:D480"/>
    <mergeCell ref="B478:D478"/>
    <mergeCell ref="B468:D468"/>
    <mergeCell ref="B470:D470"/>
    <mergeCell ref="B469:D469"/>
    <mergeCell ref="B330:D330"/>
    <mergeCell ref="B465:D465"/>
    <mergeCell ref="B477:D477"/>
    <mergeCell ref="B350:D350"/>
    <mergeCell ref="B430:D430"/>
    <mergeCell ref="B374:D374"/>
    <mergeCell ref="B373:D373"/>
    <mergeCell ref="B372:D372"/>
    <mergeCell ref="B369:D369"/>
    <mergeCell ref="B300:D300"/>
    <mergeCell ref="B299:D299"/>
    <mergeCell ref="B301:D301"/>
    <mergeCell ref="B318:D318"/>
    <mergeCell ref="B326:D326"/>
    <mergeCell ref="B325:D325"/>
    <mergeCell ref="B367:D367"/>
    <mergeCell ref="B368:D368"/>
    <mergeCell ref="B466:D466"/>
    <mergeCell ref="B361:D361"/>
    <mergeCell ref="B331:D331"/>
    <mergeCell ref="B343:D343"/>
    <mergeCell ref="B365:D365"/>
    <mergeCell ref="B363:D363"/>
    <mergeCell ref="B345:D345"/>
    <mergeCell ref="B344:D344"/>
    <mergeCell ref="B364:D364"/>
    <mergeCell ref="B338:D338"/>
  </mergeCells>
  <phoneticPr fontId="2" type="noConversion"/>
  <conditionalFormatting sqref="D39">
    <cfRule type="colorScale" priority="1">
      <colorScale>
        <cfvo type="min" val="0"/>
        <cfvo type="percentile" val="50"/>
        <cfvo type="max" val="0"/>
        <color rgb="FFF8696B"/>
        <color rgb="FFFFEB84"/>
        <color rgb="FF63BE7B"/>
      </colorScale>
    </cfRule>
  </conditionalFormatting>
  <printOptions horizontalCentered="1"/>
  <pageMargins left="0.19685039370078741" right="0.19685039370078741" top="0.19685039370078741" bottom="0.39370078740157483" header="0" footer="0.19685039370078741"/>
  <pageSetup paperSize="5" scale="35" pageOrder="overThenDown" orientation="landscape" r:id="rId1"/>
  <headerFooter alignWithMargins="0">
    <oddFooter>&amp;RPágina &amp;P de &amp;N</oddFooter>
  </headerFooter>
  <rowBreaks count="7" manualBreakCount="7">
    <brk id="26" max="16383" man="1"/>
    <brk id="94" min="1" max="21" man="1"/>
    <brk id="125" min="1" max="21" man="1"/>
    <brk id="253" min="1" max="21" man="1"/>
    <brk id="366" min="1" max="21" man="1"/>
    <brk id="464" min="1" max="21" man="1"/>
    <brk id="47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andrea_barenqueh</cp:lastModifiedBy>
  <cp:lastPrinted>2012-01-28T02:27:21Z</cp:lastPrinted>
  <dcterms:created xsi:type="dcterms:W3CDTF">2006-10-23T15:09:39Z</dcterms:created>
  <dcterms:modified xsi:type="dcterms:W3CDTF">2013-04-08T18:38:17Z</dcterms:modified>
</cp:coreProperties>
</file>