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reportados!$A$6:$W$489</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reportados!$B$6:$V$488</definedName>
    <definedName name="FIDUCIARIO">#REF!</definedName>
    <definedName name="fiduciario1">#REF!</definedName>
    <definedName name="FIDUCIARIOS">#REF!</definedName>
    <definedName name="fiduciarios1">#REF!</definedName>
    <definedName name="_xlnm.Print_Titles" localSheetId="0">reportados!$1:$6</definedName>
  </definedNames>
  <calcPr calcId="125725"/>
</workbook>
</file>

<file path=xl/calcChain.xml><?xml version="1.0" encoding="utf-8"?>
<calcChain xmlns="http://schemas.openxmlformats.org/spreadsheetml/2006/main">
  <c r="T39" i="8"/>
  <c r="P39"/>
  <c r="W488" l="1"/>
  <c r="W485"/>
  <c r="W484"/>
  <c r="W483"/>
  <c r="W482"/>
  <c r="W481"/>
  <c r="W480"/>
  <c r="W476"/>
  <c r="W473"/>
  <c r="W472"/>
  <c r="W471"/>
  <c r="W470"/>
  <c r="W469"/>
  <c r="W468"/>
  <c r="W467"/>
  <c r="W466"/>
  <c r="W465"/>
  <c r="W464"/>
  <c r="W463"/>
  <c r="W462"/>
  <c r="W461"/>
  <c r="W460"/>
  <c r="W459"/>
  <c r="W458"/>
  <c r="W457"/>
  <c r="W456"/>
  <c r="W455"/>
  <c r="W454"/>
  <c r="W453"/>
  <c r="W452"/>
  <c r="W451"/>
  <c r="W450"/>
  <c r="W449"/>
  <c r="W448"/>
  <c r="W447"/>
  <c r="W446"/>
  <c r="W445"/>
  <c r="W444"/>
  <c r="W443"/>
  <c r="W442"/>
  <c r="W441"/>
  <c r="W440"/>
  <c r="W438"/>
  <c r="W437"/>
  <c r="W436"/>
  <c r="W435"/>
  <c r="W434"/>
  <c r="W433"/>
  <c r="W432"/>
  <c r="W431"/>
  <c r="W430"/>
  <c r="W429"/>
  <c r="W428"/>
  <c r="W427"/>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2"/>
  <c r="W381"/>
  <c r="W377"/>
  <c r="W373"/>
  <c r="W369"/>
  <c r="W368"/>
  <c r="W367"/>
  <c r="W366"/>
  <c r="W365"/>
  <c r="W364"/>
  <c r="W363"/>
  <c r="W362"/>
  <c r="W361"/>
  <c r="W359"/>
  <c r="W358"/>
  <c r="W357"/>
  <c r="W356"/>
  <c r="W355"/>
  <c r="W351"/>
  <c r="W350"/>
  <c r="W349"/>
  <c r="W348"/>
  <c r="W346"/>
  <c r="W345"/>
  <c r="W344"/>
  <c r="W343"/>
  <c r="W342"/>
  <c r="W341"/>
  <c r="W340"/>
  <c r="W336"/>
  <c r="W335"/>
  <c r="W332"/>
  <c r="W331"/>
  <c r="W330"/>
  <c r="W329"/>
  <c r="W328"/>
  <c r="W327"/>
  <c r="W325"/>
  <c r="W324"/>
  <c r="W323"/>
  <c r="W322"/>
  <c r="W321"/>
  <c r="W320"/>
  <c r="W319"/>
  <c r="W318"/>
  <c r="W317"/>
  <c r="W316"/>
  <c r="W315"/>
  <c r="W314"/>
  <c r="W313"/>
  <c r="W312"/>
  <c r="W311"/>
  <c r="W310"/>
  <c r="W306"/>
  <c r="W305"/>
  <c r="W304"/>
  <c r="W303"/>
  <c r="W299"/>
  <c r="W296"/>
  <c r="W295"/>
  <c r="W294"/>
  <c r="W291"/>
  <c r="W290"/>
  <c r="W289"/>
  <c r="W287"/>
  <c r="W285"/>
  <c r="W281"/>
  <c r="W278"/>
  <c r="W277"/>
  <c r="W274"/>
  <c r="W273"/>
  <c r="W272"/>
  <c r="W271"/>
  <c r="W270"/>
  <c r="W269"/>
  <c r="W265"/>
  <c r="W264"/>
  <c r="W260"/>
  <c r="W259"/>
  <c r="W258"/>
  <c r="W257"/>
  <c r="W256"/>
  <c r="W252"/>
  <c r="W251"/>
  <c r="W250"/>
  <c r="W247"/>
  <c r="W245"/>
  <c r="W244"/>
  <c r="W243"/>
  <c r="W240"/>
  <c r="W239"/>
  <c r="W238"/>
  <c r="W237"/>
  <c r="W235"/>
  <c r="W234"/>
  <c r="W233"/>
  <c r="W232"/>
  <c r="W231"/>
  <c r="W230"/>
  <c r="W229"/>
  <c r="W228"/>
  <c r="W227"/>
  <c r="W226"/>
  <c r="W225"/>
  <c r="W224"/>
  <c r="W223"/>
  <c r="W222"/>
  <c r="W221"/>
  <c r="W219"/>
  <c r="W218"/>
  <c r="W217"/>
  <c r="W216"/>
  <c r="W215"/>
  <c r="W214"/>
  <c r="W213"/>
  <c r="W212"/>
  <c r="W211"/>
  <c r="W210"/>
  <c r="W209"/>
  <c r="W208"/>
  <c r="W207"/>
  <c r="W206"/>
  <c r="W205"/>
  <c r="W204"/>
  <c r="W203"/>
  <c r="W202"/>
  <c r="W201"/>
  <c r="W200"/>
  <c r="W199"/>
  <c r="W198"/>
  <c r="W197"/>
  <c r="W196"/>
  <c r="W195"/>
  <c r="W194"/>
  <c r="W193"/>
  <c r="W192"/>
  <c r="W188"/>
  <c r="W185"/>
  <c r="W184"/>
  <c r="W182"/>
  <c r="W181"/>
  <c r="W180"/>
  <c r="W179"/>
  <c r="W178"/>
  <c r="W177"/>
  <c r="W173"/>
  <c r="W170"/>
  <c r="W169"/>
  <c r="W168"/>
  <c r="W167"/>
  <c r="W166"/>
  <c r="W165"/>
  <c r="W163"/>
  <c r="W162"/>
  <c r="W161"/>
  <c r="W160"/>
  <c r="W159"/>
  <c r="W157"/>
  <c r="W156"/>
  <c r="W155"/>
  <c r="W154"/>
  <c r="W153"/>
  <c r="W152"/>
  <c r="W151"/>
  <c r="W150"/>
  <c r="W149"/>
  <c r="W148"/>
  <c r="W144"/>
  <c r="W142"/>
  <c r="W141"/>
  <c r="W137"/>
  <c r="W134"/>
  <c r="W133"/>
  <c r="W132"/>
  <c r="W128"/>
  <c r="W125"/>
  <c r="W123"/>
  <c r="W122"/>
  <c r="W121"/>
  <c r="W120"/>
  <c r="W119"/>
  <c r="W118"/>
  <c r="W117"/>
  <c r="W116"/>
  <c r="W115"/>
  <c r="W114"/>
  <c r="W113"/>
  <c r="W112"/>
  <c r="W109"/>
  <c r="W108"/>
  <c r="W107"/>
  <c r="W106"/>
  <c r="W105"/>
  <c r="W104"/>
  <c r="W103"/>
  <c r="W102"/>
  <c r="W101"/>
  <c r="W99"/>
  <c r="W98"/>
  <c r="W96"/>
  <c r="W95"/>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6"/>
  <c r="W25"/>
  <c r="W22"/>
  <c r="W18"/>
  <c r="W17"/>
  <c r="W16"/>
  <c r="W12"/>
  <c r="W11"/>
  <c r="E276"/>
  <c r="E187"/>
  <c r="E186"/>
  <c r="E140"/>
  <c r="E21"/>
  <c r="E24"/>
  <c r="E23" s="1"/>
  <c r="R489"/>
  <c r="Q489"/>
  <c r="P489"/>
  <c r="E139"/>
  <c r="T489"/>
  <c r="E172"/>
  <c r="E171"/>
  <c r="E97"/>
  <c r="E439"/>
  <c r="E475"/>
  <c r="E474" s="1"/>
  <c r="E292"/>
  <c r="E293"/>
  <c r="E280"/>
  <c r="E279" s="1"/>
  <c r="E275"/>
  <c r="E268"/>
  <c r="E267" s="1"/>
  <c r="E372"/>
  <c r="E371"/>
  <c r="E370"/>
  <c r="E127"/>
  <c r="E130"/>
  <c r="E131"/>
  <c r="E136"/>
  <c r="E135" s="1"/>
  <c r="E29"/>
  <c r="E286"/>
  <c r="E288"/>
  <c r="E297"/>
  <c r="E298"/>
  <c r="E126"/>
  <c r="E143"/>
  <c r="E138" s="1"/>
  <c r="E158"/>
  <c r="E164"/>
  <c r="E147"/>
  <c r="E183"/>
  <c r="E174" s="1"/>
  <c r="E176"/>
  <c r="E220"/>
  <c r="E236"/>
  <c r="E246"/>
  <c r="E241" s="1"/>
  <c r="E242"/>
  <c r="E249"/>
  <c r="E248" s="1"/>
  <c r="E191"/>
  <c r="E255"/>
  <c r="E254" s="1"/>
  <c r="E253" s="1"/>
  <c r="E263"/>
  <c r="E262" s="1"/>
  <c r="E261" s="1"/>
  <c r="E284"/>
  <c r="E301"/>
  <c r="E302"/>
  <c r="E326"/>
  <c r="E308" s="1"/>
  <c r="E334"/>
  <c r="E333" s="1"/>
  <c r="E309"/>
  <c r="E347"/>
  <c r="E337" s="1"/>
  <c r="E339"/>
  <c r="E360"/>
  <c r="E352" s="1"/>
  <c r="E354"/>
  <c r="E376"/>
  <c r="E375" s="1"/>
  <c r="E374" s="1"/>
  <c r="E379"/>
  <c r="E380"/>
  <c r="E385"/>
  <c r="E487"/>
  <c r="E486" s="1"/>
  <c r="E477" s="1"/>
  <c r="E479"/>
  <c r="E478" s="1"/>
  <c r="E111"/>
  <c r="E124"/>
  <c r="E15"/>
  <c r="E14" s="1"/>
  <c r="E13" s="1"/>
  <c r="E10"/>
  <c r="E9"/>
  <c r="E8"/>
  <c r="E384" l="1"/>
  <c r="E145"/>
  <c r="E266"/>
  <c r="E282"/>
  <c r="E110"/>
  <c r="E100" s="1"/>
  <c r="E28" s="1"/>
  <c r="E338"/>
  <c r="E283"/>
  <c r="E383"/>
  <c r="E353"/>
  <c r="E300"/>
  <c r="E190"/>
  <c r="E175"/>
  <c r="E378"/>
  <c r="E146"/>
  <c r="E307"/>
  <c r="E189"/>
  <c r="E129"/>
  <c r="E27" l="1"/>
  <c r="E20" l="1"/>
  <c r="E19" s="1"/>
  <c r="E7" s="1"/>
</calcChain>
</file>

<file path=xl/sharedStrings.xml><?xml version="1.0" encoding="utf-8"?>
<sst xmlns="http://schemas.openxmlformats.org/spreadsheetml/2006/main" count="5480" uniqueCount="2081">
  <si>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</si>
  <si>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</si>
  <si>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</si>
  <si>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</si>
  <si>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</si>
  <si>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</si>
  <si>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</si>
  <si>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</si>
  <si>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CONCESION OTORGADA A PARTICULAR POR EL GOBIERNO FEDERAL A TRAVES DE LA S.C.T. PARA LA CONSTRUCCION, EXPLOTACION, MANTENIMIENTO Y CONSERVACION DEL TRAMO CARRETERO DE 29.5 KMS. DE LA CARRETERA SAN MARTIN TEXMELUCAN-TLAXCALA-EL MOLINITO.</t>
  </si>
  <si>
    <t>CONCESION OTORGADA A PARTICULAR POR EL GOBIERNO FEDERAL A TRAVES DE LA S.C.T. PARA LA CONSTRUCCION, EXPLOTACION, MANTENIMIENTO Y CONSERVACION Y DEL TRAMO CARRETERO DE 250.0 KMS. DE LA CARRETERA KANTUNIL-CANCUN.</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</si>
  <si>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</si>
  <si>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</si>
  <si>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</si>
  <si>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SE CUMPLIÓ CON LA TERMINACIÓN DE LA PRESA Y SU COMETIDO ES EL DE ADMINISTRACIÓN Y PAGO DEBIENDO CONTINUAR HASTA QUE SE CUBRA LA TOTALIDAD DE SUS PASIVOS. DE CONFORMIDAD CON LA CLÁUSULA SEGUNDA INCISO "Q" DEL CONVENIO MODIFICATORIO DE FECHA 29 DE JULIO DE 1993 QUE DICE LO SIGUIENTE: QUE LA FIDUCIARIA TRANSMITA LA PLANTA A TÍTULO GRATUITO A LA PERSONA QUE DETERMINE EL GOBIERNO FEDERAL, A LA TERMINACIÓN DEL CONTRATO DE ARRENDAMIENTO, SIEMPRE Y CUANDO YA HUBIEREN SIDO CUBIERTOS LA TOTALIDAD DE LOS FINANCIAMIENTOS CONTRATADOS CON CARGO AL PATRIMONIO DEL FIDEICOMISO, INCLUYENDO LOS PAGARES Y LOS CREDITOS DE EXPORTACION, ASÍ COMO LAS DEMÁS OBLIGACIONES DE PAGO QUE HUBIERE CONTRAÍDO LA FIDUCIARIA CON CARGO AL PATRIMONIO DEL FIDEICOMISO.</t>
  </si>
  <si>
    <t>FIDEICOMISO PLAN DE PENSIONES</t>
  </si>
  <si>
    <t>PRIMA DE ANTIGÜEDAD</t>
  </si>
  <si>
    <t>GARANTIZAR EL CUMPLIMIENTO DE PAGO DEL CRÉDITO OTORGADO AL GOBIERNO DEL ESTADO DE MORELOS</t>
  </si>
  <si>
    <t>DESTINO: NO APLICA
CUMPLIMIENTO DE LA MISIÓN:
GARANTIZAR EL CUMPLIMIENTO DE PAGO DEL CRÉDITO OTORGADO AL GOBIERNO DEL ESTADO DE MORELOS. MISIÓN QUE FUE CUMPLIDA.</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</si>
  <si>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</si>
  <si>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</si>
  <si>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</si>
  <si>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</si>
  <si>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</si>
  <si>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DESTINO: FONDO DE AHORRO EN BENEFICIO DEL PERSONAL OPERATIVO DE BASE Y DE CONFIANZA DEL IMP
CUMPLIMIENTO DE LA MISIÓN:
CUMPLIR CON LAS APORTACIONES DEL FONDO DE AHORRO EN BENEFICIO DEL PERSONAL OPERATIVO DE BASE Y DE CONFIANZA DEL IMP</t>
  </si>
  <si>
    <t>FIDEICOMISO No. F724815-3 FERTIMEX</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</si>
  <si>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</si>
  <si>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</si>
  <si>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</si>
  <si>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</si>
  <si>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</si>
  <si>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</si>
  <si>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</si>
  <si>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</si>
  <si>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</si>
  <si>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</si>
  <si>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200806HIU01484</t>
  </si>
  <si>
    <t>FIDEICOMISO PARA EL APOYO A LAS MICRO, PEQUEÑAS Y MEDIANAS EMPRESAS</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</si>
  <si>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</si>
  <si>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</si>
  <si>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</si>
  <si>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</si>
  <si>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</si>
  <si>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</si>
  <si>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</si>
  <si>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</si>
  <si>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</si>
  <si>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</si>
  <si>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</si>
  <si>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</si>
  <si>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</si>
  <si>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</si>
  <si>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</si>
  <si>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</si>
  <si>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</si>
  <si>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</si>
  <si>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</si>
  <si>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</si>
  <si>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</si>
  <si>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</si>
  <si>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</si>
  <si>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</si>
  <si>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</si>
  <si>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</si>
  <si>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</si>
  <si>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</si>
  <si>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</si>
  <si>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</si>
  <si>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</si>
  <si>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</si>
  <si>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</si>
  <si>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FIDEICOMISO CENTRO EMPRESARIAL MÉXICO UNIÓN EUROPEA O PIAPYME</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</si>
  <si>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</si>
  <si>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</si>
  <si>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</si>
  <si>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</si>
  <si>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</si>
  <si>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</si>
  <si>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</si>
  <si>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</si>
  <si>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</si>
  <si>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</si>
  <si>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</si>
  <si>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DESTINO: APOYOS FINANCIEROS OTORGADOS A PRODUCTORES DE PELÍCULAS MEXICANAS;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</si>
  <si>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GOBIERNO DEL ESTADO DE MORELOS</t>
  </si>
  <si>
    <t>GOBIERNO DEL ESTADO DE SINALOA</t>
  </si>
  <si>
    <t>OTORGAR CRÉDITOS PARA LA ADQUISICIÓN DE PREDIOS RÚSTICOS EN EL ESTADO DE CHIAPAS</t>
  </si>
  <si>
    <t>700015QDV163</t>
  </si>
  <si>
    <t>FIDEICOMISO DE ADMINISTRACIÓN Y GARANTÍA QUE SE DENOMINA PROCHIAPAS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</si>
  <si>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</si>
  <si>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</si>
  <si>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</si>
  <si>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</si>
  <si>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</si>
  <si>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</si>
  <si>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</si>
  <si>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</si>
  <si>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</si>
  <si>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</si>
  <si>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</si>
  <si>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</si>
  <si>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</si>
  <si>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</si>
  <si>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</si>
  <si>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</si>
  <si>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</si>
  <si>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</si>
  <si>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</si>
  <si>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</si>
  <si>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</si>
  <si>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</si>
  <si>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</si>
  <si>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</si>
  <si>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</si>
  <si>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</si>
  <si>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</si>
  <si>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F/80256 PARA LA CONSTRUCCION DEL DISTRIBUDOR VIAL DE TEPOTZOTLAN</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</si>
  <si>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</si>
  <si>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</si>
  <si>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</si>
  <si>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</si>
  <si>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</si>
  <si>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</si>
  <si>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</si>
  <si>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</si>
  <si>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</si>
  <si>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</si>
  <si>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</si>
  <si>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</si>
  <si>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</si>
  <si>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FIDEICOMISO HOTELES CLUB TULUM (ANTES FIDEICOMISO HOTELES ROBINSON TULUM)</t>
  </si>
  <si>
    <t>ADMINISTRACIÓN DEL INMUEBLE.</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</si>
  <si>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</si>
  <si>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</si>
  <si>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</si>
  <si>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</si>
  <si>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</si>
  <si>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</si>
  <si>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</si>
  <si>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</si>
  <si>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</si>
  <si>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</si>
  <si>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</si>
  <si>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</si>
  <si>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</si>
  <si>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</si>
  <si>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</si>
  <si>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</si>
  <si>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</si>
  <si>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</si>
  <si>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</si>
  <si>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</si>
  <si>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</si>
  <si>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</si>
  <si>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</si>
  <si>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</si>
  <si>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CONSTITUIR UN MECANISMO DE APOYO FINANCIERO EN TODOS AQUELLOS PROGRAMAS QUE APRUEBE EL COMITE TECNICO Y CUYA FINALIDAD SEA OTORGAR APOYOS A LAS EMPRESAS, ESPECIALMENTE A MICRO, PEQUEÑAS Y MEDIANAS EMPRESAS, ASI COMO A PERSONAS FISICAS CON ACTIVIDAD EMPRESARIAL DEL PAIS.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</si>
  <si>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</si>
  <si>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</si>
  <si>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ADQUISICIÓN DEL GOBIERNO FEDERAL, MEDIANTE COMPRAVENTA, EL PORCENTAJE QUE ESTE MANTIENE EN EL CAPITAL SOCIAL DEL SATELITES MEXICANOS, S.A DE C.V. (SATMEX)PARA SU POSTERIOR VENTA, CONFORME A LAS INSTRUCCIONES QUE PARA TAL EFECTO GIRE LA SECRETARIA DE COMUNICACIONES Y TRANSPORTES.</t>
  </si>
  <si>
    <t>TRANSFERIR RECURSOS A OTROS FIDEICOMISOS QUE APOYEN A LAS MICRO, PEQUEÑAS Y MEDIANAS EMPRESAS, EN LO SUCESIVO MIPYMES, A LA EMPRESA CONSTITUIDA POR LA BANCA DE DESARROLLO CON LA MISION DE FOMENTAR EL DESARROLLO DEL MERCADO DE CAPITAL DE RIESGO, A EFECTO DE PROPORCIONAR RECURSOS FINANCIEROS DE LARGO PLAZO A LAS EMPRESAS NACIONALES.</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</si>
  <si>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</si>
  <si>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</si>
  <si>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</si>
  <si>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</si>
  <si>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</si>
  <si>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</si>
  <si>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</si>
  <si>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</si>
  <si>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</si>
  <si>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</si>
  <si>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</si>
  <si>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</si>
  <si>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</si>
  <si>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</si>
  <si>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</si>
  <si>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</si>
  <si>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</si>
  <si>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</si>
  <si>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</si>
  <si>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</si>
  <si>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</si>
  <si>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</si>
  <si>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</si>
  <si>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PROPICIAR QUE ESTUDIANTES EN SITUACIÓN ECONÓMICA ADVERSA, CON DESEOS DE SUPERACIÓN, PUEDAN CONTINUAR SU FORMACIÓN ACADÉMICA EN EL NIVEL SUPERIOR. LOGRAR LA EQUIDAD EDUCATIVA MEDIANTE OPORTUNIDADES DE ACCESO Y PERMANENCIA EN PROGRAMAS EDUCATIVOS DE RECONOCIDA CALIDAD OFRECIDOS POR LAS INSTITUCIONES PÚBLICAS DE EDUCACIÓN SUPERIOR.</t>
  </si>
  <si>
    <t>200211A3Q01292</t>
  </si>
  <si>
    <t>PROGRAMA NACIONAL DE BECAS PARA LA EDUCACIÓN SUPERIOR -PRONABES-UNAM-.</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</si>
  <si>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</si>
  <si>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</si>
  <si>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FONDO SECTORIAL SEGOB-CONACYT DE INVESTIGACIÓN Y DESARROLLO</t>
  </si>
  <si>
    <t>APOYAR PROYECTOS DE INVESTIGACIÓN CIENTÍFICA, TECNOLÓGICA Y DE LA INFRAESTRUCTURA DEL SECTOR GOBIERNO</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</si>
  <si>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</si>
  <si>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</si>
  <si>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</si>
  <si>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DESTINO: NO DETERMINADO
CUMPLIMIENTO DE LA MISIÓN:
NO DETERMINADO</t>
  </si>
  <si>
    <t>DESTINO: PAGO OPORTUNO DE: OBLIGACIONES DE PENSIONES Y/O JUBILACIONES, GASTOS DE SERVICIO MÉDICO Y BENEFICIOS AL FALLECIMIENTO.
CUMPLIMIENTO DE LA MISIÓN:
A LA FECHA SE HA CUMPLIDO DE MANERA OPORTUNA CON EL PAGO DE PENSIONES Y JUBILACIONES, SERVICIO MÉDICO Y BENEFICIOS AL FALLECIMIENTO.</t>
  </si>
  <si>
    <t>DESTINO: PAGO DE OBLIGACIONES DE PENSIONES, GASTO DE SERVICIO MÉDICO Y BENEFICIOS AL FALLECIMIENTO DE LOS PENSIONADOS DE BNCI.
CUMPLIMIENTO DE LA MISIÓN:
OTORGAR LOS BENEFICIOS A LOS PENSIONADOS Y SUS BENEFICIARIOS DE BNCI, CONFORME A LAS CONDICIONES DE TRABAJO, CONSISTENTES EN EL PAGO DE PENSIONES, GASTOS MÉDICOS Y BENEFICIOS AL FALLECIMIENTO.</t>
  </si>
  <si>
    <t>HAT</t>
  </si>
  <si>
    <t>FONDO DE CAPITALIZACIÓN E INVERSIÓN DEL SECTOR RURAL</t>
  </si>
  <si>
    <t>CONSEJO NACIONAL AGROPECUARIO, A. C.</t>
  </si>
  <si>
    <t>200706HAT01473</t>
  </si>
  <si>
    <t>FONDO DE INVERSIÓN DE CAPITAL EN AGRONEGOCIOS (FICA)</t>
  </si>
  <si>
    <t>CONSEJO NACIONAL AGROPECUARIO, A.C.</t>
  </si>
  <si>
    <t>BANRURAL</t>
  </si>
  <si>
    <t>GOBIERNO DEL ESTADO DE CAMPECHE</t>
  </si>
  <si>
    <t>IXE</t>
  </si>
  <si>
    <t>DEPENDENCIA O ENTIDAD COORDINADORA</t>
  </si>
  <si>
    <t>TIPO</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</si>
  <si>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</si>
  <si>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</si>
  <si>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</si>
  <si>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</si>
  <si>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</si>
  <si>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</si>
  <si>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</si>
  <si>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</si>
  <si>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</si>
  <si>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</si>
  <si>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</si>
  <si>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</si>
  <si>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</si>
  <si>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</si>
  <si>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</si>
  <si>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</si>
  <si>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</si>
  <si>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</si>
  <si>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</si>
  <si>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</si>
  <si>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</si>
  <si>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</si>
  <si>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</si>
  <si>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</si>
  <si>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</si>
  <si>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</si>
  <si>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</si>
  <si>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</si>
  <si>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</si>
  <si>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</si>
  <si>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</si>
  <si>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</si>
  <si>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</si>
  <si>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</si>
  <si>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DESTINO: PRIMA DE ANTIGÜEDAD A FAVOR DE LOS TRABAJADORES DE EDUCAL
CUMPLIMIENTO DE LA MISIÓN:
EL FIDEICOMISO SE CREA CON FUNDAMENTO EN EL ARTICULO. 162 DE LA LEY FEDERAL DEL TRABAJO Y TIENE COMO OBJETIVO LA CREACIÓN DE UNA RESERVA FINANCIERA PARA EL PAGO DE PRIMAS DE ANTIGÜEDAD A LOS TRABAJADORES DE EDUCAL, S.A. DE C.V.</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</si>
  <si>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</si>
  <si>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ADMINISTRAR LOS RECURSOS DESTINADOS A LA REALIZACION DE ACCIONES PREVENTIVAS NO PROGRAMADAS EN CUMPLIMIENTO A LO DISPUESTO EN EL ARTICULO 32 DE LA LEY GENERAL DE PROTECCION CIVIL.</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</si>
  <si>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</si>
  <si>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</si>
  <si>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</si>
  <si>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</si>
  <si>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</si>
  <si>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</si>
  <si>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FIDEICOMISO PARA DAR CUMPLIMIENTO A LA LEY DEL INSTITUTO DE SEGURIDAD Y SERVICIOS SOCIALES DE LOS TRABAJADORES DEL ESTADO (LeyISSSTE)</t>
  </si>
  <si>
    <t>APOYAR LA REESTRUCTURACIÓN DE LOS SISTEMAS PÚBLICOS DE PENSIONES, PARA CONTRIBUIR A LA CONSOLIDACIÓN DE UN SISTEMA NACIONAL DE PENSIONES BASADO EN CUENTAS INDIVIDUALES, MÁS EQUITATIVO Y CON MAYOR COBERTURA.</t>
  </si>
  <si>
    <t>COORDINACIÓN Y VINCULACIÓN PARA LA ARTICULACIÓN Y CUMPLIMIENTO DE LA POLÍTICA NACIONAL DE IGUALDAD EN ENTIDADES FEDERATIVAS Y MUNICIPIOS.</t>
  </si>
  <si>
    <t>MATENER LOS RECURSOS EN ADMINISTRACIÓN E INVERSIÓN Y REALIZAR LA APLICACIÓN Y TRANSFERENCIA DE RECURSOS A LAS ENTIDADES FEDERATIVAS Y MUNICIPIOS PARA FORTALECER LA POLÍTICA NACIONAL DE IGUALDAD.</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</si>
  <si>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</si>
  <si>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</si>
  <si>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</si>
  <si>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</si>
  <si>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</si>
  <si>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</si>
  <si>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</si>
  <si>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FORTALECIMIENTO DE LAS RELACIONES ECONOMICAS Y COMERCIALES ENTRE LA UNION EUROPEA Y MEXICO, ASI COMO EL INCREMENTO DE LA COMPETITIVIDAD Y DE LA CAPACIDAD EXPORTADORA DE LA PEQUEÑA Y MEDIANA EMPRESA MEXICANA Y EUROPEA, MEDIANTE ACCIONES PUNTUALES EN MATERIA DE ASISTENCIA TECNICA, CAPACITACION Y TRANSFERENCIA DE TECNOLOGIA.</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</si>
  <si>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</si>
  <si>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</si>
  <si>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</si>
  <si>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</si>
  <si>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</si>
  <si>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</si>
  <si>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</si>
  <si>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</si>
  <si>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</si>
  <si>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</si>
  <si>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</si>
  <si>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</si>
  <si>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</si>
  <si>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5148-3.- FIDEICOMISO QUE ADMINISTRARA EL FONDO PARA EL FORTALECIMIENTO DE SOCIEDADES Y COOPERATIVAS DE AHORRO Y PRESTAMO Y DE APOYO A SUS AHORRADORES.</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</si>
  <si>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</si>
  <si>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</si>
  <si>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</si>
  <si>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</si>
  <si>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</si>
  <si>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</si>
  <si>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</si>
  <si>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</si>
  <si>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</si>
  <si>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</si>
  <si>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1) CONTRATAR CON CARGO AL PATRIMONIO DEL FIDEICOMISO A LA PERSONA MORAL QUE SE HARÁ CARGO DE LA ELABORACIÓN DEL PROYECTO EJECUTIVO PARA LA CONSTRUCCIÓN Y OPERACIÓN DE UN PARQUE ECOLÓGICO EN EL TERRENO, Y 2) PROCEDER A LA DONACIÓN INMEDIATA DEL TERRENO A FAVOR DE LA FEDERACIÓN, A TRAVÉS DE LA SECRETARÍA DE LA FUNCIÓN PÚBLICA POR CONDUCTO DEL INSTITUTO DE ADMINISTRACIÓN Y AVALÚOS DE BIENES NACIONALES (EN ADELANTE EL INDAABIN).</t>
  </si>
  <si>
    <t>FIDEICOMISO PARQUE ECOLÓGICO 18 DE MARZO</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</si>
  <si>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</si>
  <si>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</si>
  <si>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</si>
  <si>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</si>
  <si>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</si>
  <si>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</si>
  <si>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</si>
  <si>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</si>
  <si>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</si>
  <si>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</si>
  <si>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</si>
  <si>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</si>
  <si>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</si>
  <si>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</si>
  <si>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</si>
  <si>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FIDEICOMISO PLAN DE PENSIONES Y JUBILACÌONES ESSA</t>
  </si>
  <si>
    <t>FIDEICOMISO FONDO DE AHORRO OBREROS DE ESSA</t>
  </si>
  <si>
    <t>FIDEICOMISO FONDO DE AHORRO EMPLEADOS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</si>
  <si>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</si>
  <si>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</si>
  <si>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</si>
  <si>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</si>
  <si>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</si>
  <si>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</si>
  <si>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</si>
  <si>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</si>
  <si>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</si>
  <si>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</si>
  <si>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</si>
  <si>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</si>
  <si>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NO APLICA</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</si>
  <si>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</si>
  <si>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</si>
  <si>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</si>
  <si>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</si>
  <si>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</si>
  <si>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</si>
  <si>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</si>
  <si>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</si>
  <si>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</si>
  <si>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</si>
  <si>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</si>
  <si>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</si>
  <si>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</si>
  <si>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</si>
  <si>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</si>
  <si>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</si>
  <si>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</si>
  <si>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</si>
  <si>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</si>
  <si>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</si>
  <si>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</si>
  <si>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</si>
  <si>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</si>
  <si>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</si>
  <si>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</si>
  <si>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</si>
  <si>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</si>
  <si>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</si>
  <si>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</si>
  <si>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</si>
  <si>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200906G1H01509</t>
  </si>
  <si>
    <t>MANDATO PARA EL OTORGAMIENTO DE APOYOS FINANCIEROS PARA LA ADQUISICIÓN DE VIVIENDA DEL PERSONAL DE TROPA Y MARINERIA DE LAS FUERZAS ARMADAS</t>
  </si>
  <si>
    <t>APOYOS FINANCIEROS COMPLEMENTARIOS A FAVOR DEL PERSONAL DE TROPA Y MARINERIA DE LAS FUERZAS ARMADAS PARA LA ADQUISICIÓN DE VIVIENDA, QUE OBTENGAN UN CRÉDITO BAJO LOS PRODUCTOS DE VIVIENDA FACIL 1, VIVIENDA FACIL 2 O VIVIENDA FACIL 3</t>
  </si>
  <si>
    <t>199818TOQ00860</t>
  </si>
  <si>
    <t>C. G. CERRO PRIETO IV</t>
  </si>
  <si>
    <t>MONTERREY POWER, S. A. DE C. V.</t>
  </si>
  <si>
    <t>199818TOQ00850</t>
  </si>
  <si>
    <t>C. T. MONTERREY</t>
  </si>
  <si>
    <t>NORELEC DEL NORTE, S. A. DE C. V.</t>
  </si>
  <si>
    <t>199818TOQ00857</t>
  </si>
  <si>
    <t>C. T. CHIHUAHUA</t>
  </si>
  <si>
    <t>SPE ALSTOM, S. A DE C. V.</t>
  </si>
  <si>
    <t>200018TOQ01043</t>
  </si>
  <si>
    <t>C. G. TRES VÍRGENES</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</si>
  <si>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</si>
  <si>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</si>
  <si>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</si>
  <si>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</si>
  <si>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</si>
  <si>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</si>
  <si>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</si>
  <si>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</si>
  <si>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</si>
  <si>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</si>
  <si>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</si>
  <si>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</si>
  <si>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</si>
  <si>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</si>
  <si>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ES OBJETO DEL MANDATO QUE EL MANDATARIO OTORGUE FINANCIAMIENTOS PARA EL INTERCAMBIO COMERCIAL DE BIENES Y SERVICIOS ENTRE MÉXICO Y LOS PAÍSES PARTICIPANTES, Y/O PROYECTOS DE DESARROLLO ECONÓMICO A CORTO, MEDIANO Y LARGO PLAZO, ASÍ COMO A GASTOS LOCALES DE LOS PROYECTOS, DIRECTAMENTE A LOS SECTORES PÚBLICO Y PRIVADO DE LOS PAÍSES PARTICIPANTES, ASÍ COMO A LOS IMPORTADORES MEXICANOS DE BIENES Y SERVICIOS PROVENIENTES DE DICHOS PAÍSES, O A TRAVÉS DE INSTITUCIONES FINANCIERAS INTERMEDIARIAS AUTORIZADAS POR LA MANDANTE. ASIMISMO, CONFORME A LAS INSTRUCCIONES QUE EL MADATARIO RECIBA DE LA MANDANTE DESTINARÁ EL MONTO QUE LE INDIQUE PARA EL OTORGAMIENTO DE FINANCIAMIENTO NO REEMBOLSABLE PARA ACTIVIDADES DE ASISTENCIA TÉCNICA QUE BENEFICIEN A LOS PÁISES PARTICPANTES. (LOS PAISES PARTICIPANTES SON BELICE, COSTA RICA, EL SALVADOR, GUATEMALA, HAITI, HONDURAS, JAMAICA, NICARAGUA, PANAMÁ Y REPÚBLICA DOMINICANA)</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</si>
  <si>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</si>
  <si>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</si>
  <si>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</si>
  <si>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</si>
  <si>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</si>
  <si>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</si>
  <si>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</si>
  <si>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</si>
  <si>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</si>
  <si>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</si>
  <si>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</si>
  <si>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</si>
  <si>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TECNOLOGÍA Y AUTOMATIZACIÓN HONEYWELL F/1605</t>
  </si>
  <si>
    <t>NBD</t>
  </si>
  <si>
    <t>HOSPITAL GENERAL DE MÉXICO</t>
  </si>
  <si>
    <t>200612NBD01442</t>
  </si>
  <si>
    <t>SUSCRIPCIÓN Y ADMINISTRACIÓN DE LAS ACCIONES TECNOLOGÍA Y AUTOMATIZACIÓN HONEYWELL, S.A. DE C.V. (TAHSA)</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</si>
  <si>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</si>
  <si>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</si>
  <si>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</si>
  <si>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</si>
  <si>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</si>
  <si>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</si>
  <si>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</si>
  <si>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</si>
  <si>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</si>
  <si>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</si>
  <si>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</si>
  <si>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</si>
  <si>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</si>
  <si>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</si>
  <si>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</si>
  <si>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</si>
  <si>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</si>
  <si>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</si>
  <si>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</si>
  <si>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</si>
  <si>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</si>
  <si>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</si>
  <si>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</si>
  <si>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</si>
  <si>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</si>
  <si>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</si>
  <si>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</si>
  <si>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</si>
  <si>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</si>
  <si>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</si>
  <si>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</si>
  <si>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DESTINO: CONFORMAR EL PATRIMONIO DEL FONDO DE AHORRO CONSTITUIDO POR LA APORTACIÓN DE LOS TRABAJADORES DE CONFIANZA Y DE LA APORTACIÓN DE LA EMPRESA COMO PRESTACIÓN.
CUMPLIMIENTO DE LA MISIÓN:
SE HA CUMPLIDO AL 100 POR CIENTO CON LAS APORTACIONES DE LOS TRABAJADORES Y DE LA EMPRESA PARA QUE LA FIDUCIARIA ADMINISTRE Y CUSTODIE DICHOS RECURSOS.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</si>
  <si>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</si>
  <si>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</si>
  <si>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</si>
  <si>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</si>
  <si>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</si>
  <si>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</si>
  <si>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</si>
  <si>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</si>
  <si>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</si>
  <si>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</si>
  <si>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</si>
  <si>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</si>
  <si>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</si>
  <si>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</si>
  <si>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</si>
  <si>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</si>
  <si>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</si>
  <si>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REPRESENTACIÓN ESPECIAL CHIAPAS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</si>
  <si>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</si>
  <si>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</si>
  <si>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</si>
  <si>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</si>
  <si>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</si>
  <si>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Informes sobre la Situación Económica, las Finanzas Públicas y la Deuda Pública</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</si>
  <si>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</si>
  <si>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</si>
  <si>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</si>
  <si>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</si>
  <si>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</si>
  <si>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</si>
  <si>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</si>
  <si>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</si>
  <si>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</si>
  <si>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</si>
  <si>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</si>
  <si>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</si>
  <si>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</si>
  <si>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SEGURIDAD PÚBLICA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</si>
  <si>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</si>
  <si>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</si>
  <si>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</si>
  <si>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</si>
  <si>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</si>
  <si>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</si>
  <si>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</si>
  <si>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</si>
  <si>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</si>
  <si>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</si>
  <si>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</si>
  <si>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</si>
  <si>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</si>
  <si>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</si>
  <si>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</si>
  <si>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</si>
  <si>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</si>
  <si>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</si>
  <si>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</si>
  <si>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</si>
  <si>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LAS APORTACIONES DE LOS FIDEICOMITENTES Y TERCEROS PARA LLEVAR A CABO LA CONSTRUCCION DEL DISTRIBUIDOR VIAL DE TEPOTZOTLAN</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</si>
  <si>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</si>
  <si>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</si>
  <si>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</si>
  <si>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</si>
  <si>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</si>
  <si>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</si>
  <si>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</si>
  <si>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</si>
  <si>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</si>
  <si>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</si>
  <si>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DESTINO: SE DESTINARAN PARA CUBRIR EROGACIONES PARA LA PROTECCIÓN, CONSERVACIÓN, RESTAURACIÓN Y RECUPERACIÓN DE LOS EDIFICIOS, ÁREAS, OBJETOS Y COLECCIONES ARQUEOLÓGICAS, ARTÍSTICAS E HISTÓRICAS QUE INTEGRAN EL PALACIO NACIONAL.
CUMPLIMIENTO DE LA MISIÓN:
LA ACTIVIDAD PRIORITARIA CONSISTE EN LA PROTECCIÓN, CONSERVACIÓN, RESTAURACIÓN Y RECUPERACIÓN DEL PALACIO NACIONAL COMO MONUMENTO HISTÓRICO, QUE CON FRECUENCIA REQUIERE DE RENOVACIONES, REPARACIONES, REACONDICIONAMIENTOS, CONSTRUCCIONES Y REMODELACIONES.</t>
  </si>
  <si>
    <t>HHG</t>
  </si>
  <si>
    <t>INSTITUTO NACIONAL DE LAS MUJERES</t>
  </si>
  <si>
    <t>200806HHG01498</t>
  </si>
  <si>
    <t>DESTINO: N/A
CUMPLIMIENTO DE LA MISIÓN:
SE CUMPLE CON EL OBJETO Y FINES DEL FIDEICOMISO, ÉSTE ESTARÁ VIGENTE, POR LO MENOS, HASTA EL TÉRMINO DEL PLAZO DE LA CONCESIÓN, EL CUAL ES EL 17-OCT-2037.</t>
  </si>
  <si>
    <t>CONACYT Y EL GOBIERNO MUNICIPAL DE PUEBLA, PUEBLA.</t>
  </si>
  <si>
    <t>20073890X01471</t>
  </si>
  <si>
    <t>FONDO MIXTO CONACYT - GOBIERNO MUNICIPAL DE PUEBLA, PUEBLA.</t>
  </si>
  <si>
    <t>DESTINO: CONSTRUCCIÓN DE DIVERSOS TRAMOS DE LA AUTOPISTA DURANGO-MAZATLÁN.
CUMPLIMIENTO DE LA MISIÓN:
SE CONTINÚA CON LOS FINES ESTABLECIDOS EN EL CONTRATO DE FIDEICOMISO, TALES COMO PAGO DE GASTOS DERIVADOS DE LA CONSTRUCCIÓN DE DIVERSOS TRAMOS DE LA AUTOPISTA DURANGO-MAZATLÁN.</t>
  </si>
  <si>
    <t>DESTINO: N/A
CUMPLIMIENTO DE LA MISIÓN:
LOS RESULTADOS FUERON LOS ESPERADOS DE ACUERDO CON SU OBJETIVO Y FINES Y LAS OBRAS YA ESTÁN CONCLUIDAS.</t>
  </si>
  <si>
    <t>DESTINO: N/A
CUMPLIMIENTO DE LA MISIÓN:
SE CUMPLE CON EL OBJETO Y FINES DEL FIDEICOMISO, ÉSTE ESTARÁ VIGENTE, POR LO MENOS, HASTA EL TÉRMINO DEL PLAZO DE LA CONCESIÓN, EL CUAL ES EL 24-ABR-2022.</t>
  </si>
  <si>
    <t>DESTINO: N/A
CUMPLIMIENTO DE LA MISIÓN:
SE CUMPLE CON EL OBJETO Y FINES DEL FIDEICOMISO, ÉSTE ESTARÁ VIGENTE, POR LO MENOS, HASTA EL TÉRMINO DEL PLAZO DE LA CONCESIÓN, EL CUAL ES EL 18-JUL-2020.</t>
  </si>
  <si>
    <t>DESTINO: N/A
CUMPLIMIENTO DE LA MISIÓN:
SE CUMPLE CON EL OBJETO Y FINES DEL FIDEICOMISO, ÉSTE ESTARÁ VIGENTE, POR LO MENOS, HASTA EL TÉRMINO DEL PLAZO DE LA CONCESIÓN, EL CUAL ES EL 28-NOV-2019.</t>
  </si>
  <si>
    <t>DESTINO: N/A
CUMPLIMIENTO DE LA MISIÓN:
SE CUMPLE CON EL OBJETO Y FINES DEL FIDEICOMISO, ÉSTE ESTARÁ VIGENTE, POR LO MENOS, HASTA EL TÉRMINO DEL PLAZO DE LA CONCESIÓN, EL CUAL ES EL 15-SEP-2015.</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</si>
  <si>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</si>
  <si>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</si>
  <si>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</si>
  <si>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</si>
  <si>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</si>
  <si>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</si>
  <si>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</si>
  <si>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</si>
  <si>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</si>
  <si>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</si>
  <si>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</si>
  <si>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</si>
  <si>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</si>
  <si>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</si>
  <si>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</si>
  <si>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</si>
  <si>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</si>
  <si>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</si>
  <si>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</si>
  <si>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</si>
  <si>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</si>
  <si>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</si>
  <si>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</si>
  <si>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</si>
  <si>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</si>
  <si>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</si>
  <si>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</si>
  <si>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</si>
  <si>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</si>
  <si>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</si>
  <si>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</si>
  <si>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</si>
  <si>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</si>
  <si>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</si>
  <si>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</si>
  <si>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</si>
  <si>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</si>
  <si>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</si>
  <si>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</si>
  <si>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</si>
  <si>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</si>
  <si>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</si>
  <si>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</si>
  <si>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</si>
  <si>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</si>
  <si>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</si>
  <si>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</si>
  <si>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</si>
  <si>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</si>
  <si>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</si>
  <si>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</si>
  <si>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</si>
  <si>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</si>
  <si>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</si>
  <si>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</si>
  <si>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</si>
  <si>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ÁMBITO</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</si>
  <si>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</si>
  <si>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</si>
  <si>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</si>
  <si>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</si>
  <si>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DESTINAR RECURSOS PARA LA CREACION Y MANTENIMIENTO DE INSTALACIONES DE INVESTIGACION, SU EQUIPAMIENTO, EL SUMINISTRO DE MATERIALES Y OTORGAMIENTO DE INCENTIVOS AL PERSONAL.</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</si>
  <si>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</si>
  <si>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</si>
  <si>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</si>
  <si>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</si>
  <si>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</si>
  <si>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</si>
  <si>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</si>
  <si>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</si>
  <si>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</si>
  <si>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DIRECCIÓN GENERAL DE POLÍTICA DE TELECOMUNICACIONES</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</si>
  <si>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</si>
  <si>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</si>
  <si>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</si>
  <si>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</si>
  <si>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</si>
  <si>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</si>
  <si>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</si>
  <si>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</si>
  <si>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</si>
  <si>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</si>
  <si>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DIRECCIÓN GENERAL DE PROMOCIÓN CULTURAL, OBRA PÚBLICA Y ACERVO PATRIMONIAL</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</si>
  <si>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</si>
  <si>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</si>
  <si>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</si>
  <si>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</si>
  <si>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</si>
  <si>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</si>
  <si>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</si>
  <si>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</si>
  <si>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</si>
  <si>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</si>
  <si>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</si>
  <si>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</si>
  <si>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</si>
  <si>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</si>
  <si>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</si>
  <si>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</si>
  <si>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</si>
  <si>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</si>
  <si>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</si>
  <si>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</si>
  <si>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</si>
  <si>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</si>
  <si>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</si>
  <si>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</si>
  <si>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</si>
  <si>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</si>
  <si>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</si>
  <si>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</si>
  <si>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</si>
  <si>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</si>
  <si>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</si>
  <si>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</si>
  <si>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</si>
  <si>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</si>
  <si>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</si>
  <si>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</si>
  <si>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</si>
  <si>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</si>
  <si>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G00</t>
  </si>
  <si>
    <t>COORDINACIÓN NACIONAL DEL PROGRAMA DE DESARROLLO HUMANO OPORTUNIDADES</t>
  </si>
  <si>
    <t>200320G0001351</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</si>
  <si>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</si>
  <si>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</si>
  <si>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</si>
  <si>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</si>
  <si>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</si>
  <si>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</si>
  <si>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</si>
  <si>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</si>
  <si>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</si>
  <si>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</si>
  <si>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</si>
  <si>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</si>
  <si>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</si>
  <si>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</si>
  <si>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</si>
  <si>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DESTINO: CONFORMAR EL PATRIMONIO DEL FONDO DE AHORRO CONSTITUIDO POR LA APORTACIÓN DE LOS TRABAJADORES SINDICALIZADOS EN LA GERENCIA METROPOLITANA NORTE, Y DE LA APORTACIÓN QUE REALIZA LA EMPRESA COMO PRESTACIÓN.
CUMPLIMIENTO DE LA MISIÓN:
SE HA CUMPLIDO AL 100 POR CIENTO CON LAS APORTACIONES DE LOS TRABAJADORES Y DE LA EMPRESA PARA QUE LA FIDUCIARIA ADMINISTRE Y CUSTODIE DICHOS RECURSOS.</t>
  </si>
  <si>
    <t>DESTINO: PAGO DE SERVICIOS PARA LA REALIZACIÓN DE ESTUDIOS Y PROYECTOS.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</si>
  <si>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</si>
  <si>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</si>
  <si>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</si>
  <si>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</si>
  <si>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</si>
  <si>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</si>
  <si>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</si>
  <si>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</si>
  <si>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</si>
  <si>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</si>
  <si>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</si>
  <si>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</si>
  <si>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</si>
  <si>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</si>
  <si>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</si>
  <si>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</si>
  <si>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</si>
  <si>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</si>
  <si>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</si>
  <si>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COORDINACIÓN GENERAL DEL SISTEMA NACIONAL E-MÉXICO</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</si>
  <si>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</si>
  <si>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</si>
  <si>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</si>
  <si>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</si>
  <si>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</si>
  <si>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</si>
  <si>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</si>
  <si>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</si>
  <si>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</si>
  <si>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</si>
  <si>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</si>
  <si>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</si>
  <si>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</si>
  <si>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199811L6L00874</t>
  </si>
  <si>
    <t>FONDO NACIONAL DEL DEPORTE</t>
  </si>
  <si>
    <t>DOTAR DE FONDOS AL BANCO NACIONAL DE TRANSPORTES, S.A. O A LA INSTITUCIÓN QUE SE ENCARGUE DE SU LIQUIDACIÓN, PARA CUBRIR LOS PASIVOS A CARGO DEL MENCIONADO BANCO CUANDO NO TENGA RECURSOS SUFICIENTES PARA HACERLES FRENTE.</t>
  </si>
  <si>
    <t>ACCIONES SATMEX (FIDEICOMISO N°80501)</t>
  </si>
  <si>
    <t>200706HIU01463</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</si>
  <si>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</si>
  <si>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</si>
  <si>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</si>
  <si>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</si>
  <si>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</si>
  <si>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C. D. PUERTO SAN CARLOS, S. A. DE C. V.</t>
  </si>
  <si>
    <t>200018TOQ01042</t>
  </si>
  <si>
    <t>CENTRAL PUERTO SAN CARLOS</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</si>
  <si>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</si>
  <si>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CONSTITUIR UN PATRIMONIO PARA LA ADQUISICIÓN DE PREDIOS UBICADOS EN LA APRN (ÁREA DE PROTECCIÓN DE RECURSOS NATURALES), POR CUENTA Y A NOMBRE DEL FIDEICOMITENTE, MISMOS PREDIOS QUE ESTE ÚLTIMO TRASPASARÁ EN ACTO DE DONACIÓN DE MANERA INMEDIATA Y AL MISMO MOMENTO DE SU ADQUISICIÓN, A LA FEDERACIÓN COMO ÁREA DE PROTECCIÓN DE RECURSOS NATURALES, Y EN NINGÚN MOMENTO PASARÁN A SER PARTE DEL PATRIMONIO DE UN PARTICULAR, PARA QUE CON ESA OBLIGACIÓN CONTRACTUAL LA FIDEICOMITENTE DE CABAL CUMPLIMIENTO A LOS COMPROMISOS ADQUIRIDOS EN LOS ANEXOS DE EJECUCIÓN A QUE SE REFIEREN LOS NUMERALES 1 Y 2 DEL INCISO H) DE LA FRACCIÓN I DEL RUBRO DE DECLARACIONES DEL PRESENTE INSTRUMENTO, ASÍ COMO COADYUVAR CON EL GOBIERNO DEL ESTADO DE MÉXICO EN LA SOLVENTACIÓN DE LOS ADEUDOS PENDIENTES POR CONCEPTO DE INDEMNIZACIÓN O REUBICACIÓN DE LAS COMUNIDADES ASENTADAS DENTRO DE LA POLIGONAL DEL APRN, PARA LA PROTECCIÓN Y CONSERVACIÓN A PERPETUIDAD DE LOS RECURSOS NATURALES EXISTENTES EN DICHA ÁREA.</t>
  </si>
  <si>
    <t>MONEX CASA DE BOLSA, S. A. DE C. V., MONEX GRUPO FINANCIERO</t>
  </si>
  <si>
    <t>CONSORCIO MEXICANO CONSTRUCTOR DE HUITES, S. A. DE C. V.</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</si>
  <si>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</si>
  <si>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</si>
  <si>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</si>
  <si>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</si>
  <si>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</si>
  <si>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</si>
  <si>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</si>
  <si>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</si>
  <si>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</si>
  <si>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</si>
  <si>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</si>
  <si>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</si>
  <si>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</si>
  <si>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</si>
  <si>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</si>
  <si>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</si>
  <si>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</si>
  <si>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</si>
  <si>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</si>
  <si>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</si>
  <si>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200718T4I01460</t>
  </si>
  <si>
    <t>H. AYUNTAMIENTO DE TEPOTZOTLAN, EDO. DE MEXICO</t>
  </si>
  <si>
    <t>TRIBUNAL FEDERAL DE JUSTICIA FISCAL Y ADMINISTRATIVA CON SEDE EN EL DISTRITO FEDERAL</t>
  </si>
  <si>
    <t>CONTRATO DE COMISION MERCANTIL FONDO INGRESOS EXCEDENTES (FIEX)</t>
  </si>
  <si>
    <t>CONTRATO PUBLICO DE INVERSION Y ADMINISTRACION DENOMINADO "JOVENES CON OPORTUNIDADES"</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</si>
  <si>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</si>
  <si>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</si>
  <si>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</si>
  <si>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</si>
  <si>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</si>
  <si>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</si>
  <si>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</si>
  <si>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</si>
  <si>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</si>
  <si>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</si>
  <si>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</si>
  <si>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</si>
  <si>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</si>
  <si>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</si>
  <si>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</si>
  <si>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</si>
  <si>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</si>
  <si>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</si>
  <si>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</si>
  <si>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</si>
  <si>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</si>
  <si>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</si>
  <si>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</si>
  <si>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</si>
  <si>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</si>
  <si>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</si>
  <si>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</si>
  <si>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</si>
  <si>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EL GOBIERNO DEL DISTRITO FEDERAL Y EL GOBIERNO DEL ESTADO DE MÉXICO</t>
  </si>
  <si>
    <t>APOYAR EL CUMPLIMIENTO DE LOS PROGRAMAS, PROYECTOS, OBRAS Y ACCIONES DE LA COMISIÓN EJECUTIVA DE COORDINACIÓN METROPOLITANA, PARA LA ATENCIÓN DE LOS PROBLEMAS DE LA ZONA METROPOLITANA DEL VALLE DE MÉXICO</t>
  </si>
  <si>
    <t>INTERACCIONES</t>
  </si>
  <si>
    <t>FIDEICOMISO PARA EL FONDO METROPOLITANO DE PROYECTOS DE IMPACTO AMBIENTAL EN EL VALLE DE MÉXICO</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</si>
  <si>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</si>
  <si>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</si>
  <si>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</si>
  <si>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</si>
  <si>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</si>
  <si>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</si>
  <si>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</si>
  <si>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REGULARIZACION DE PREDIOS E INDEMNIZACIONES. PARA CUMPLIR LAS OBLIGACIONES JURIDICAS DEL PODER JUDICIAL EN MATERIA DE TIERRAS.
CUMPLIMIENTO DE LA MISIÓN:
CUMPLIO SUS METAS Y SE AUTORIZÓ SU EXTINCIÓN, PROPONIENDO COMO FECHA DE FORMALIZACIÓN DEL CONVENIO DE EXTINCIÓN EL 28 DE FEBRERO DE 2006. SE RETOMAN LAS ACCIONES PARA CONCLUIR EL TRÁMITE Y SOLICITAR SU BAJA DE CLAVE DE REGISTRO.</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</si>
  <si>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</si>
  <si>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</si>
  <si>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</si>
  <si>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</si>
  <si>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</si>
  <si>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</si>
  <si>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</si>
  <si>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</si>
  <si>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</si>
  <si>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DESTINO: PAGO DE PENSIONES, JUBILACIONES Y GASTOS MEDICOS
CUMPLIMIENTO DE LA MISIÓN:
OTORGAR LOS BENEFICIOS A LOS PENSIONADOS Y SUS BENEFICIARIOS DE BANPESCA, CONFORME A LAS CONDICIONES DE TRABAJO, CONSISTENTES EN EL PAGO DE PENSIONES Y GASTOS MÉDICOS.</t>
  </si>
  <si>
    <t>DESTINO: PAGO DE GASTOS ADMINISTRATIVOS A LA FIDUCIARIA, ASÍ COMO EL PAGO DE PRIMA DE ANTIGÜEDAD QUE CANAL 22 OTORGA A LOS TRABAJADORES QUE SON SEPARADOS DE SU ENCARGO EN LA TELEVISORA, DE CONFORMIDAD CON LA LEY FEDERAL DEL TRABAJO.
CUMPLIMIENTO DE LA MISIÓN:
EN EL TRIMESTRE QUE SE REPORTA NO SE PRESENTÓ NINGUN SUPUESTO DE PENSION POR JUBILACIÓN.</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</si>
  <si>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</si>
  <si>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</si>
  <si>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</si>
  <si>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</si>
  <si>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</si>
  <si>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</si>
  <si>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</si>
  <si>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</si>
  <si>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</si>
  <si>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</si>
  <si>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</si>
  <si>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</si>
  <si>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</si>
  <si>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</si>
  <si>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</si>
  <si>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</si>
  <si>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</si>
  <si>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</si>
  <si>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</si>
  <si>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</si>
  <si>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</si>
  <si>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</si>
  <si>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</si>
  <si>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</si>
  <si>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</si>
  <si>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</si>
  <si>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</si>
  <si>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</si>
  <si>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</si>
  <si>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</si>
  <si>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</si>
  <si>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</si>
  <si>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</si>
  <si>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</si>
  <si>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</si>
  <si>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</si>
  <si>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</si>
  <si>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</si>
  <si>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</si>
  <si>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</si>
  <si>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</si>
  <si>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</si>
  <si>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</si>
  <si>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</si>
  <si>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</si>
  <si>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</si>
  <si>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</si>
  <si>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</si>
  <si>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</si>
  <si>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</si>
  <si>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</si>
  <si>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</si>
  <si>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</si>
  <si>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</si>
  <si>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</si>
  <si>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CUBRIR GASTOS RELACIONADOS CON AUDITORIAS CONSULTAS Y ASUNTOS JURÍDICOS PENDIENTES DE FERTIMEX DERIVADOS DEL PROCESO DE SU LIQUIDACIÓN.</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</si>
  <si>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</si>
  <si>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</si>
  <si>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</si>
  <si>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</si>
  <si>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</si>
  <si>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</si>
  <si>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</si>
  <si>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</si>
  <si>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</si>
  <si>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</si>
  <si>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</si>
  <si>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</si>
  <si>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</si>
  <si>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</si>
  <si>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</si>
  <si>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</si>
  <si>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</si>
  <si>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</si>
  <si>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F/11025590 (ANTES 4483-0) "DURANGO-YERBANIS"</t>
  </si>
  <si>
    <t>200309J0U01323</t>
  </si>
  <si>
    <t>GOBIERNO DEL ESTADO DE PUEBLA</t>
  </si>
  <si>
    <t>200309J0U01347</t>
  </si>
  <si>
    <t>AUTOPISTAS TIJUANA- MEXICALI, S.A. DE C.V.</t>
  </si>
  <si>
    <t>700009JOU246</t>
  </si>
  <si>
    <t>700009JOU247</t>
  </si>
  <si>
    <t>FIDEICOMISO MEXICANA DE TÉCNICOS DE AUTOPISTAS (LIBRAMIENTO ORIENTE SLP)</t>
  </si>
  <si>
    <t>AUTOPISTAS CONCESIONADAS DEL ALTIPLANO, S.A. DE C.V.</t>
  </si>
  <si>
    <t>700009JOU251</t>
  </si>
  <si>
    <t>FIDEICOMISO AUTOPISTAS CONCESIONADAS DEL ALTIPLANO (SAN MARTIN-TEXMELUCAN-TLAXCALA)</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</si>
  <si>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</si>
  <si>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</si>
  <si>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</si>
  <si>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</si>
  <si>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</si>
  <si>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</si>
  <si>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</si>
  <si>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</si>
  <si>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CONTRIBUIR A LA ATENCIÓN DE LAS DEMANDAS AGRARIAS EN EL ESTADO DE CHIAPAS MEDIANTE EL FINANCIAMIENTO PARA LA ADQUISICIÓN DE TERRENOS RÚSTICOS</t>
  </si>
  <si>
    <t>DIRECCIÓN GENERAL DE ADMINISTRACIÓN</t>
  </si>
  <si>
    <t>FONDO PARA EL APOYO A PROYECTOS DE LAS ORGANIZACIONES AGRARIAS (FAPPA 2002)</t>
  </si>
  <si>
    <t>ADMINISTRAR LOS RECURSOS DESTINADOS A LOS APOYOS PRODUCTIVOS DE GRUPOS CAMPESINOS</t>
  </si>
  <si>
    <t>FIDEICOMISO FICOMEX 2002</t>
  </si>
  <si>
    <t>CUMPLIR CON LAS OBLIGACIONES JURÍDICAS DEL JUICIO A FAVOR DE LOS PROPIETARIOS PRIVADOS</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</si>
  <si>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</si>
  <si>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</si>
  <si>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</si>
  <si>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</si>
  <si>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</si>
  <si>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</si>
  <si>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</si>
  <si>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</si>
  <si>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</si>
  <si>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</si>
  <si>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</si>
  <si>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200116B0001220</t>
  </si>
  <si>
    <t>HUITES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</si>
  <si>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</si>
  <si>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</si>
  <si>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</si>
  <si>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</si>
  <si>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</si>
  <si>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</si>
  <si>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</si>
  <si>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</si>
  <si>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</si>
  <si>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</si>
  <si>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</si>
  <si>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</si>
  <si>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</si>
  <si>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</si>
  <si>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</si>
  <si>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</si>
  <si>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</si>
  <si>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</si>
  <si>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</si>
  <si>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</si>
  <si>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</si>
  <si>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</si>
  <si>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</si>
  <si>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</si>
  <si>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</si>
  <si>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200211A2M01293</t>
  </si>
  <si>
    <t>PROGRAMA NACIONAL DE BECAS PARA LA EDUCACIÓN SUPERIOR -PRONABES-UAM</t>
  </si>
  <si>
    <t>INSTITUTO DE SEGURIDAD SOCIAL PARA LAS FUERZAS ARMADAS MEXICANAS</t>
  </si>
  <si>
    <t>700007HXA129</t>
  </si>
  <si>
    <t>H00</t>
  </si>
  <si>
    <t>INSTITUTO NACIONAL DE LA PESCA</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</si>
  <si>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</si>
  <si>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</si>
  <si>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</si>
  <si>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</si>
  <si>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</si>
  <si>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</si>
  <si>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</si>
  <si>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</si>
  <si>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</si>
  <si>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</si>
  <si>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</si>
  <si>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</si>
  <si>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</si>
  <si>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</si>
  <si>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</si>
  <si>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</si>
  <si>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</si>
  <si>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</si>
  <si>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</si>
  <si>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</si>
  <si>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</si>
  <si>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</si>
  <si>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</si>
  <si>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</si>
  <si>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</si>
  <si>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</si>
  <si>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</si>
  <si>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</si>
  <si>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</si>
  <si>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</si>
  <si>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</si>
  <si>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</si>
  <si>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</si>
  <si>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</si>
  <si>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</si>
  <si>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</si>
  <si>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</si>
  <si>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</si>
  <si>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</si>
  <si>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</si>
  <si>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</si>
  <si>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</si>
  <si>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</si>
  <si>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</si>
  <si>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</si>
  <si>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</si>
  <si>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</si>
  <si>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DESTINAR EL PATRIMONIO AL APOYO DEL PROGRAMA MIGRANTES INVIERTE EN MEXICO Y AL PROGRAMA DE APOYO A EMPRENDEDORES.</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</si>
  <si>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</si>
  <si>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</si>
  <si>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</si>
  <si>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</si>
  <si>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</si>
  <si>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</si>
  <si>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</si>
  <si>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</si>
  <si>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</si>
  <si>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CUBRIR LOS PAGOS QUE SE DERIVEN DE LOS PROCESOS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</si>
  <si>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</si>
  <si>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</si>
  <si>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</si>
  <si>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</si>
  <si>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</si>
  <si>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</si>
  <si>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</si>
  <si>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</si>
  <si>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</si>
  <si>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</si>
  <si>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</si>
  <si>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</si>
  <si>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</si>
  <si>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</si>
  <si>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</si>
  <si>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</si>
  <si>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</si>
  <si>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</si>
  <si>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</si>
  <si>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</si>
  <si>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</si>
  <si>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</si>
  <si>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</si>
  <si>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</si>
  <si>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</si>
  <si>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F/21935-2 "KANTUNIL-CANCUN"</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</si>
  <si>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</si>
  <si>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</si>
  <si>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</si>
  <si>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</si>
  <si>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</si>
  <si>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</si>
  <si>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</si>
  <si>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</si>
  <si>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</si>
  <si>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</si>
  <si>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</si>
  <si>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</si>
  <si>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</si>
  <si>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</si>
  <si>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</si>
  <si>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</si>
  <si>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</si>
  <si>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</si>
  <si>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</si>
  <si>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</si>
  <si>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</si>
  <si>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</si>
  <si>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</si>
  <si>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</si>
  <si>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</si>
  <si>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</si>
  <si>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</si>
  <si>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</si>
  <si>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</si>
  <si>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</si>
  <si>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</si>
  <si>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</si>
  <si>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</si>
  <si>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</si>
  <si>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DESTINO: NO SON RECURSOS PUBLICOS (SON RECURSOS PRIVADOS)
CUMPLIMIENTO DE LA MISIÓN:
SE CONTINUA CON EL CUMPLIMIENTO DE LOS FINES DEL FIDEICOMISO.</t>
  </si>
  <si>
    <t>DESTINO: FINANCIAR LA EDICION Y PUBLICACION DE LA OBRAS ESPECIALIZADAS DEL FIDEICOMITENTE, APOYAR FINANCIERAMENTE LA CAPACITACION DEL PERSONAL DEL TRIBUNAL, ASI COMO CONCEDERLES BECAS.
CUMPLIMIENTO DE LA MISIÓN:
EN CUANTO AL CUMPLIMIENTO DE LOS FINES PARA LOS CUALES SE CREO EL FIDEICOMISO, SE HA DADO EL SEGUIMIENTO NECESARIO PARA QUE LOS RECURSOS GENERADOS POR LA OPERACION PROPIA DEL FIDEICOMISO SEAN ORIENTADOS A CUMPLIR CON SU OBJETIVO.</t>
  </si>
  <si>
    <t>DESTINO: PENSIONES, JUBILACIONES, VALES DE DESPENSA, HONORARIOS MEDICOS, DEPORTIVOS, VIUDEZ Y ORFANDAD, MEDICINAS, HOSPITALES, REEMBOLSOS POR GASTOS MEDICOS Y PRIMAS DE ANTIGUEDAD.
CUMPLIMIENTO DE LA MISIÓN:
SE PAGARON EN EL PERIODO REPORTADO, PENSIONES, JUBILACIONES, VALES DE DESPENSA, HONORARIOS MEDICOS, DEPORTIVOS, VIUDEZ Y ORFANDAD, MEDICINAS HOSPITALES, REEMBOLSOS POR GASTOS MEDICOS Y PRIMAS DE ANTIGUEDAD</t>
  </si>
  <si>
    <t>DESTINO: HONORARIOS PROFESIONALES, GASTOS DE PROMOCIÓN, SISTEMAS DE INFORMACIÓN Y OTROS GASTOS.
CUMPLIMIENTO DE LA MISIÓN:
SE PROPORCIONO ASISTENCIA TECNICA Y CAPACITACION.</t>
  </si>
  <si>
    <t>DESTINO: I.S.R. SOBRE INVERSIONES
CUMPLIMIENTO DE LA MISIÓN:
SE PROPORCIONO APOYO A LOS FIDEICOMITENTES PARA EL FORTALECIMIENTO DE SU CAPITAL, EN TERMINOS DE LO SEÑALADO EN EL ART 55 BIS DE LA LEY DE INSTITUCIONES DE CREDITO.</t>
  </si>
  <si>
    <t>DESTINO: GASTOS DE ADMINISTRACION, GASTOS FINANCIEROS Y GASTOS DE VENTA
CUMPLIMIENTO DE LA MISIÓN:
SE APOYO LA DIVULGACION DE DIVERSAS MANIFESTACIONES ARTISTICAS EN MEXICO.</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</si>
  <si>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</si>
  <si>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</si>
  <si>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</si>
  <si>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</si>
  <si>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</si>
  <si>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</si>
  <si>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</si>
  <si>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 PUERTO VALLARTA, JALISCO.</t>
  </si>
  <si>
    <t>CREACIÓN DE UN FONDO AUTÓNOMO QUE PERMITA CUBRIR LOS GASTOS DERIVADOS DE LA PUBLICIDAD Y PROMOCIÓN TURÍSTICA DE PUERTO VALLARTA, JALISCO.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</si>
  <si>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</si>
  <si>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</si>
  <si>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</si>
  <si>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</si>
  <si>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</si>
  <si>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</si>
  <si>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</si>
  <si>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</si>
  <si>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</si>
  <si>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</si>
  <si>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</si>
  <si>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</si>
  <si>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</si>
  <si>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</si>
  <si>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</si>
  <si>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</si>
  <si>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</si>
  <si>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</si>
  <si>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FIDEICOMISO CENTRO DE INGENIERÍA Y DESARROLLO INDUSTRIAL NO. 030053-0</t>
  </si>
  <si>
    <t>9ZW</t>
  </si>
  <si>
    <t>REALIZAR LOS ACTOS NECESARIOS PARA LA LIQUIDACIÓN DE LA MÉX.- TEX DEVELOPMENT CORP. POR LA IMPRODUCTIVIDAD DE LA EMPRESA</t>
  </si>
  <si>
    <t>20073890Y01468</t>
  </si>
  <si>
    <t>DESTINO: N/A
CUMPLIMIENTO DE LA MISIÓN:
SE CUMPLE CON EL OBJETO Y FINES DEL FIDEICOMISO, ÉSTE ESTARÁ VIGENTE, POR LO MENOS, HASTA EL TÉRMINO DEL PLAZO DE LA CONCESIÓN, EL CUAL ES EL 20-DIC-2020.</t>
  </si>
  <si>
    <t>DESTINO: PARA MEJORAR LA COMPETITIVIDAD DE LAS PYMES
CUMPLIMIENTO DE LA MISIÓN:
APOYAR A LAS PEQUEÑAS O MEDIANAS EMPRESAS MEXICANAS PARA LA REALIZACIÓN DE PROYECTOS DE INNOVACIÓN Y TRANSFERENCIA DE TECNOLOGÍA.</t>
  </si>
  <si>
    <t>DESTINO: PARA EL PAGO DE PENSIONES POR JUBILACIÓN Y FALLECIMIENTO DEL PERSONAL DE PLANTA; ASÍ COMO PRIMAS DE ANTIGÜEDAD.
CUMPLIMIENTO DE LA MISIÓN:
SE DIO CUMPLIMIENTO AL TOTAL DE PAGOS POR PENSIONES POR JUBILACIÓN Y FALLECIMIENTO DEL PERSONAL DE PLANTA; ASÍ COMO PRIMAS DE ANTIGÜEDAD.</t>
  </si>
  <si>
    <t>DESTINO: NO APLICA.
CUMPLIMIENTO DE LA MISIÓN:
EN VIRTUD DE LA SUFICIENCIA DE CAPITAL DE BANOBRAS, ASÍ COMO DE LA BAJA VOLATILIDAD EN EL ÍNDICE DE CAPITALIZACIÓN, NO FUE NECESARIO QUE BANOBRAS REALIZARA APORTACIONES AL PATRIMONIO DE DICHO FIDEICOMISO.</t>
  </si>
  <si>
    <t>DESTINO: PROPORCIONAR APOYOS A LA PROPIA INSTITUCIÓN ENCAMINADOS AL FORTALECIMIENTO DE SU CAPITAL.
CUMPLIMIENTO DE LA MISIÓN:
FORTALECIMIENTO DEL CAPITAL.</t>
  </si>
  <si>
    <t>DESTINO: FOMENTAR EL AHORRO SISTEMÁTICO DE SUS TRABAJADORES QUE LES PERMITA, ADEMÁS DE ESTABLECER UN PATRIMONIO FAMILIAR.
CUMPLIMIENTO DE LA MISIÓN:
FOMENTAR EL AHORRO SISTEMÁTICO DE SUS TRABAJADORES QUE LES PERMITA, ADEMÁS DE ESTABLECER UN PATRIMONIO FAMILIAR.</t>
  </si>
  <si>
    <t>UNIDAD DE BANCA, VALORES Y AHORRO</t>
  </si>
  <si>
    <t>AMINORAR EL EFECTO SOBRE LAS FINANZAS PÚBLICAS Y LA ECONOMÍA NACIONAL CUANDO OCURRAN DISMINUCIONES DE LOS INGRESOS PETROLEROS DEL GOBIERNO FEDERAL, ASOCIADAS A DISMINUCIONES EN EL PRECIO PROMEDIO PONDERADO DE BARRIL DE PETRÓLEO CRUDO MEXICANO Y DE OTROS HIDROCARBUROS,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</si>
  <si>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</si>
  <si>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</si>
  <si>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</si>
  <si>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</si>
  <si>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</si>
  <si>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</si>
  <si>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</si>
  <si>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</si>
  <si>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</si>
  <si>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</si>
  <si>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</si>
  <si>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</si>
  <si>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</si>
  <si>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</si>
  <si>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</si>
  <si>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</si>
  <si>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</si>
  <si>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</si>
  <si>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</si>
  <si>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</si>
  <si>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</si>
  <si>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</si>
  <si>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</si>
  <si>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</si>
  <si>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</si>
  <si>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</si>
  <si>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</si>
  <si>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</si>
  <si>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</si>
  <si>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</si>
  <si>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</si>
  <si>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</si>
  <si>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</si>
  <si>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</si>
  <si>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</si>
  <si>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DESTINO: OTROS GASTOS DE ADMINISTRACION.
CUMPLIMIENTO DE LA MISIÓN:
EMITIR, ENAJENAR Y ENTREGAR LOS CERTIFICADOS DE PARTICIPACIÓN INMOBILIARIA NO AMORTIZABLES, CUANDO ÉSTOS HAYAN SIDO INTEGRAMENTE CUBIERTOS.</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</si>
  <si>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</si>
  <si>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</si>
  <si>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</si>
  <si>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</si>
  <si>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</si>
  <si>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DESTINO: NO APLICA
CUMPLIMIENTO DE LA MISIÓN:
LA ENAJENACIÓN DE LOS LOTES EN EL FRACCIONAMIENTO DE AGUA HEDIONDA EN CUAUTLA, MORELOS. ESTÁ CUMPLIDA.</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</si>
  <si>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</si>
  <si>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</si>
  <si>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DESTINO: APORTACION EN FIDEICOMISO DEL TERRENO A HOTELES CLUB TULUM (ANTES HOTELES ROBINSON TULUM).
CUMPLIMIENTO DE LA MISIÓN:
GARANTIZAR LAS INVERSIONES</t>
  </si>
  <si>
    <t>DESTINO: CUBRIR PENSIONES DEL PERSONAL DE FONATUR.
CUMPLIMIENTO DE LA MISIÓN:
CUBRIR CON OPORTUNIDAD LAS EROGACIONES CORRESPONDIENTES AL PERSONAL DE LA INSTITUCION, QUE A ELLO TENGAN DERECHO.</t>
  </si>
  <si>
    <t>DESTINO: HONORARIOS FIDUCIARIOS.
CUMPLIMIENTO DE LA MISIÓN:
EL FIDEICOMISO DEJO DE OPERAR POR INSTRUCCIONES DE LA SHCP DESDE JULIO DE 1999, EN VIRTUD DE HABERSE CONSTITUIDO DE MANERA IRREGULAR, YA QUE EL GOBIERNO FEDERAL NO PARTICIPO COMO FIDEICOMITENTE, SINO COMO COADYUVANTE (FIGURA INEXISTENTE).</t>
  </si>
  <si>
    <t>DESTINO: EL FIDEICOMISO SE ENCUENTRA EN PROCESO DE EXTINCIÓN.
CUMPLIMIENTO DE LA MISIÓN:
SE HAN ENTREGADO LOS RECURSOS REMANENTES DE LA CUENTA DEL CONTRATO Y DE LA SUBCUENTA</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</si>
  <si>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</si>
  <si>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ESTOS RECURSOS SOLO ESTÁN DISPONIBLES PARA LOS GASTOS DE EXTINCIÓN DEL FIDEICOMISO.
CUMPLIMIENTO DE LA MISIÓN:
NO EXISTEN METAS REGISTRADAS YA QUE ESTE FIDEICOMISO SE ENCUENTRA EN PROCESO DE EXTINCION.</t>
  </si>
  <si>
    <t>DESTINO: CUBRIR LAS EROGACIONES POR LAS ADQUISICIONES DE BIENES, TALES COMO EQUIPO MILITAR, TERRESTRE, AEREO, REFACCIONES Y OBRA PUBLICA, DESTINADOS A OPERACIONES DE ORDEN INTERIOR O SEGURIDAD NACIONAL, DE CARACTER CONTINGENTE O URGENTE.
CUMPLIMIENTO DE LA MISIÓN:
FIDEICOMISO DE RECIENTE APERTURA, SE HA INSTALADO EL COMITE TECNICO Y EMITIDO LAS REGLAS DE OPERACION, SE TIENEN APROBADOS A LA FECHA 39 PROYECTOS POR APLICAR.</t>
  </si>
  <si>
    <t>DESTINO: MANTENIMIENTO Y REPARACION DE INSTALACIONES, PAGO DE IMPUESTOS, GASTOS DE ADMINISTRACION Y SIENDO EL PRINCIPAL RUBRO LAS ENTREGAS AL FIDEICOMITENTE.
CUMPLIMIENTO DE LA MISIÓN:
SE ESTAN RENOVANDO LAS INSTALACIONES, EL HOTEL ES AUTOFINANCIABLE Y SE RECUPERA LA INVERSION REALIZADA, ASIMISMO SE BRINDA SERVICIOS RECREATIVOS A LOS DERECHOHABIENTES.</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</si>
  <si>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</si>
  <si>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</si>
  <si>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</si>
  <si>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</si>
  <si>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</si>
  <si>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</si>
  <si>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DESTINO: N/A
CUMPLIMIENTO DE LA MISIÓN:
LOS RESULTADOS FUERON LOS ESPERADOS DE ACUERDO CON SU OBJETIVO Y FINES, LAS OBRAS YA ESTAN CONCLUIDAS.</t>
  </si>
  <si>
    <t>DESTINO: CUBRIR GASTOS ADMINISTRATIVOS Y RETIROS DEL PERSONAL.
CUMPLIMIENTO DE LA MISIÓN:
CONSTITUIR LA RESERVA REQUERIDA A TRAVES DE UN CONTRATO DE FIDEICOMISO IRREVOCABLE CON UNA INSTITUCIÓN FIDUCIARIA QUE CUBRA LA PRIMA DE ANTIGUEDAD DEL PERSONAL DE PLANTA.</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</si>
  <si>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</si>
  <si>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</si>
  <si>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</si>
  <si>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</si>
  <si>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</si>
  <si>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</si>
  <si>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</si>
  <si>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</si>
  <si>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</si>
  <si>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</si>
  <si>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COMPONENTE PATRIMONIAL QUE BRINDA A CADA UNO DE LOS BECARIOS QUE CURSAN EDUCACION MEDIA SUPERIOR, UN INCENTIVO PARA TERMINAR ESTE NIVEL EDUCATIVO Y UNA BASE PARA POTENCIAR SUS CAPACIDADES AL TERMINO DEL MISMO. CONSISTENTE EN UN BENEFICIO ECONOMICO DIFERIDO QUE SE ACUMULA EN FORMA DE PUNTOS, SIEMPRE QUE PERMANEZCAN EN LA ESCUELA A PARTIR DEL TERCER GRADO DE SECUNDARIA Y QUE SE CONVIERTE EN UN FONDO DE AHORRO ADMINISTRADO POR LA FIDUCIARIA, AL CUAL EL BECARIO SE HACE ACREEDOR SI CONCLUYE SU EDUCACION MEDIA SUPERIOR ANTES DE LOS 22 AÑOS.</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</si>
  <si>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</si>
  <si>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</si>
  <si>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</si>
  <si>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</si>
  <si>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</si>
  <si>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</si>
  <si>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</si>
  <si>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</si>
  <si>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</si>
  <si>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</si>
  <si>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</si>
  <si>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</si>
  <si>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</si>
  <si>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</si>
  <si>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</si>
  <si>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</si>
  <si>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</si>
  <si>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</si>
  <si>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</si>
  <si>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</si>
  <si>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</si>
  <si>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</si>
  <si>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</si>
  <si>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</si>
  <si>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</si>
  <si>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</si>
  <si>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</si>
  <si>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</si>
  <si>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</si>
  <si>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</si>
  <si>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</si>
  <si>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700006HIU301</t>
  </si>
  <si>
    <t>FIDEICOMISO F/10948-4</t>
  </si>
  <si>
    <t>CAPITALIZACIÓN DE CRÉDITOS Y CONSERVAR LA TITULARIDAD DE LAS ACCIONES.</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</si>
  <si>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</si>
  <si>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</si>
  <si>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</si>
  <si>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</si>
  <si>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</si>
  <si>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</si>
  <si>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</si>
  <si>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</si>
  <si>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</si>
  <si>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</si>
  <si>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</si>
  <si>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</si>
  <si>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</si>
  <si>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</si>
  <si>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SERVIR COMO VEHÍCULO PARA EL FINANCIAMIENTO DE LAS OBLIGACIONES DEL GOBIERNO FEDERAL ASOCIADAS AL CUMPLIMIENTO DE LA LEY DEL ISSSTE, EN TÉRMINOS DE LO DISPUESTO POR EL ARTÍCULO VIGÉSIMO PRIMERO TRANSITORIO, ÚLTIMO PÁRRAFO, DE DICHO ORDENAMIENTO.</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</si>
  <si>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</si>
  <si>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</si>
  <si>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</si>
  <si>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</si>
  <si>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</si>
  <si>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</si>
  <si>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</si>
  <si>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</si>
  <si>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</si>
  <si>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FIDEICOMISO DE CONTRAGARANTIA PARA EL FINANCIAMIENTO EMPRESARIAL 80139</t>
  </si>
  <si>
    <t>200306HIU01346</t>
  </si>
  <si>
    <t>FIDEICOMISO DE APOYO A EMPRENDEDORES Y MIGRANTES 80280</t>
  </si>
  <si>
    <t>200506HIU01397</t>
  </si>
  <si>
    <t>700006HIU368</t>
  </si>
  <si>
    <t>HJO</t>
  </si>
  <si>
    <t>BANCO DEL AHORRO NACIONAL Y SERVICIOS FINANCIEROS, S.N.C.</t>
  </si>
  <si>
    <t>200306HJO01320</t>
  </si>
  <si>
    <t>200306HJO01321</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</si>
  <si>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</si>
  <si>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</si>
  <si>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GASTOS OPERATIVOS.
CUMPLIMIENTO DE LA MISIÓN:
APOYAR EL DESARROLLO DEL PROYECTO BARRANCAS DEL COBRE.</t>
  </si>
  <si>
    <t>FONDO DE APOYO AL PROGRAMA INTERSECTORIAL DE EDUCACIÓN SALUDABLE</t>
  </si>
  <si>
    <t>PAGAR CON CARGO AL PATRIMONIO FIDEICOMITIDO LOS GASTOS PREVIOS DE LAS OBRAS INCLUIDAS EN PAQUETES PIDIREGAS DE INVERSION FINANCIADA DIRECTA, QUE INCLUYE INDEMNIZACIONES POR SERVIDUMBRE DE PASO, PAGO DE OCUPACION, ADQUISICION DE TERRENOS, PAGO POR LA ELABORACION DE ESTUDIOS DE VIABILIDAD, ETC.</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</si>
  <si>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</si>
  <si>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</si>
  <si>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DESTINO: OTROS GASTOS DE ADMINISTRACIÓN.
CUMPLIMIENTO DE LA MISIÓN:
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</si>
  <si>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</si>
  <si>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</si>
  <si>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</si>
  <si>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</si>
  <si>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</si>
  <si>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</si>
  <si>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</si>
  <si>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</si>
  <si>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</si>
  <si>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PROMOVER Y FOMENTAR EL DEPORTE NACIONAL QUE PERMITA A LOS DEPORTISTAS Y ATLETAS MEXICANOS DESARROLLARSE Y ALCANZAR NIVELES COMPETITIVOS DE EXCELENCIA Y, POR ENDE OBTENER MAYOR NUMERO DE PRESEAS EN LOS EVENTOS INTERNACIONALES EN LOS QUE INTERVENGAN.</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</si>
  <si>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</si>
  <si>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</si>
  <si>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</si>
  <si>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</si>
  <si>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</si>
  <si>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</si>
  <si>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</si>
  <si>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</si>
  <si>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</si>
  <si>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</si>
  <si>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</si>
  <si>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</si>
  <si>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</si>
  <si>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</si>
  <si>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SERVICIO DE ADMINISTRACION Y ENAJENACION DE BIENES (SAE)</t>
  </si>
  <si>
    <t>DESTINO: ACUMULACION DE RECURSOS PARA CREACION DE FONDO
CUMPLIMIENTO DE LA MISIÓN:
NO SE HAN REALIZADO DISPOSICIONES NI PRESENTADO PROYECTOS PARA SU EJECUSION</t>
  </si>
  <si>
    <t>DESTINO: CREACIÓN, MANTENIMIENTO DE INSTALACIONES DE INVESTIGACION, SU EQUIPAMIENTO, EL SUMINISTRO DE MATERIALES, OTORGAMIENTO DE INCENTIVOS EXTRAORDINARIOS Y OTROS PROYECTOS CIENTIFICOS O TECNOLOGICOS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</si>
  <si>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</si>
  <si>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</si>
  <si>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DESTINO: PAGO DE PENSIONES, SERVICIO MEDICO,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</si>
  <si>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PAGO DE PENSIONES, PRIMAS DE ANTIGÜEDAD,BENEFICIOS POSTERIORES AL RETIRO Y COMISIONES FIDUCIARIAS
CUMPLIMIENTO DE LA MISIÓN:
GARANTIZAR EL PAGO DE PENSIÓNES Y JUBILACIONES ASÍ COMO PRESTAMOS Y PRIMAS DE ANTIGUEDAD A LOS EMPLEADOS BANJERCITO.</t>
  </si>
  <si>
    <t>DESTINO: PAGO DE SERVICIOS PROFESIONALES, PARA DAR CUMPLIMIENTO AL OBJETO DEL FIDEICOMISO.
CUMPLIMIENTO DE LA MISIÓN:
EN EL PERIODO QUE SE REPORTA NO SE ENTREGARON RECURSOS.</t>
  </si>
  <si>
    <t>DESTINO: SUSCRIPCION Y ADMINISTRACION DE LAS ACCIONES DE TECNOLOGIA Y AUTOMATIZACION HONEYWELL, SA CV
CUMPLIMIENTO DE LA MISIÓN:
SE MANTIENE LA PARTICIPACIÓN INSTITUCIONAL EN LA SOCIEDAD.</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</si>
  <si>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</si>
  <si>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NINGUNO
CUMPLIMIENTO DE LA MISIÓN:
POR MANTENERSE EL INDICE DE CAPITALIZACION ICAP, POR ARRIBA DEL MINIMO ESTABLECIDO, NO HA SIDO NECESARIO APORTAR RECURSOS AL FIDEICOMISO.</t>
  </si>
  <si>
    <t>DESTINO: HONORARIOS, CASTIGOS E IMPUESTOS
CUMPLIMIENTO DE LA MISIÓN:
MAYOR CANALIZACION DE CREDITO POR PARTE DE LOS INTERMEDIARIOS FINANCIEROS A LAS MICRO, PEQUEÑAS Y MEDIANAS EMPRESAS, ASI COMO A LAS PERSONAS FISICAS CON ACTIVIDAD EMPRESARIAL, A TRAVES DE LOS DIFERENTES PROGRAMAS OPERADOS.</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</si>
  <si>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</si>
  <si>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</si>
  <si>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</si>
  <si>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I. EJECUTAR LAS ACCIONES NECESARIAS PARA RESOLVER DE MANERA INTEGRAL LA PROBLEMÁTICA DEL DRENAJE Y EL SANEAMIENTO DE LA "ZONA METROPOLITANA DEL VALLE DE MÉXICO". II. LLEVAR A CABO LAS ACCIONES NECESARIAS PARA RESOLVER LOS PROBLEMAS DE ABASTECIMIENTO DE AGUA POTABLE, CONSERVACIÓN, REHABILITACIÓN, MANTENIMIENTO Y DEMÁS ACCIONES QUE SE REQUIERAN EN MATERIA DE INFRAESTRUCTURA HIDRÁULICA PARA LA "ZMVM". III. EJECUTAR LOS PROYECTOS DE INFRAESTRUCTURA HIDRÁULICA LOCAL QUE SOLICITEN LOS PRESTADORES DEL SERVICIO A QUE SE REFIERE EL "DECRETO PRESIDENCIAL" Y QUE AUTORICE EL COMITÉ TÉCNICO EN TÉRMINOS DE LO ESTABLECIDO EN EL PRESENTE INSTRUMENTO. IV. EN GENERAL, EJECUTAR LAS DEMÁS ACCIONES QUE EL COMITÉ TÉCNICO DETERMINE LLEVAR A CABO PARA EL PROYECTO DE SANEAMIENTO Y ABASTECIMIENTO HIDRÁULICO DE LA ZONA METROPOLITANA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</si>
  <si>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</si>
  <si>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</si>
  <si>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</si>
  <si>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</si>
  <si>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</si>
  <si>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</si>
  <si>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</si>
  <si>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</si>
  <si>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</si>
  <si>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</si>
  <si>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</si>
  <si>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</si>
  <si>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</si>
  <si>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</si>
  <si>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</si>
  <si>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</si>
  <si>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</si>
  <si>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</si>
  <si>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</si>
  <si>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</si>
  <si>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CONFORMAR EL PATRIMONIO DEL FONDO DE AHORRO CONSTITUIDO POR LA APORTACION DE LOS TRABAJADORES SINDICALIZADOS EN LA GERENCIA METROPOLITANA SUR, Y DE LA APORTACIÓN QUE REALIZA LA EMPRESA COMO PRESTACIÓN.
CUMPLIMIENTO DE LA MISIÓN:
SE HA CUMPLIDO AL 100 POR CIENTO CON LAS APORTACIONES DE LOS TRABAJADORES Y DE LA EMPRESA PARA QUE LA FIDUCIARIA ADMINISTRE Y CUSTODIE DICHOS RECURSOS.</t>
  </si>
  <si>
    <t>DESTINO: CONFORMAR EL PATRIMINIO DEL SEGURO DE SEPARACIÓN INDIVIDUALIZADO DE LOS FUNCIONARIOS DE MANDOS MEDIOS Y SUPERIORES CONSTITUIDO POR LAS APORTACIONES DE LOS MISMOS Y DE LA APORTACION QUE REALIZA LA EMPRESA COMO UNA PRESTACIÓN.
CUMPLIMIENTO DE LA MISIÓN:
SE HA CUMPLIDO AL 100 POR CIENTO CON LAS APORTACIONES DE LOS FUNCIONARIOS Y DE LA EMPRESA, PARA QUE LA FIDUCIARIA ADMINISTRE Y CUSTODIE DICHOS RECURSOS.</t>
  </si>
  <si>
    <t>DESTINO: PAGO DE SERVICIOS PARA LA REALIZACIÓN DE ESTUDIOS Y PROYECTOS.
CUMPLIMIENTO DE LA MISIÓN:
COADYUVAR A AL PLANEACIÓN DEL DESARROLLO A TRAVÉS DE LA ADMINISTRACIÓN DE LOS RECURSOS QUE SE PROCURE (EL FIDEICOMISO)PARA FOMENTAR Y CANALIZAR APOYOS A ESTUDIOS Y PROYECTOS QUE HAYAN SIDO IDENTIFICADOS COMO DETONADORES DEL DESARROLLO REGIONAL.</t>
  </si>
  <si>
    <t>DESTINO: GARANTIZAR LA PRIMA DE ANTIGUEDAD DE LOS TRABAJADORES.
CUMPLIMIENTO DE LA MISIÓN:
GARANTIZAR LA PRIMA DE ANTIGUEDAD DE LOS TRABAJADORES.</t>
  </si>
  <si>
    <t>DESTINO: HONORARIOS, GASTOS DE OPERACIÓN Y ADMON. A FIDUCIARIO INCLUIDO EL IVA Y PAGO DE ANTICIPOS Y ESTIMACIONES A CONTRATISTA Y SUPERVISOR DE OBRA.
CUMPLIMIENTO DE LA MISIÓN:
SE CUMPLE CON EL OBJETO Y FINES DEL FIDEICOMISO. LAS DOS PRIMERAS OBRAS YA SE CONCLUYERON. SE ESTAN INTEGRANDO NUEVOS PROYECTOS.</t>
  </si>
  <si>
    <t>DESTINO: OTORGAMIENTO DE BECAS Y GASTOS DE ADMINISTRACIÓN DE BECAS
CUMPLIMIENTO DE LA MISIÓN:
LOS RECURSOS SE HAN CANALIZADO A FINANCIAR INTERCAMBIOS DE ESTUDIANTES, INVESTIGADORES, MAESTROS,ARTISTAS Y OTROS PROFESIONALES DE MÉXICO Y LOS ESTADOS UNIDOS EN PROGRAMAS DE BECAS QUE PROMUEVEN LA COOPERACIÓN, EN LOS CAMPOS EDUCATIVO Y CULTURAL, ASI COMO EL ENTENDIMIENTO MUTUO ENTRE LOS DOS PAÍSES.</t>
  </si>
  <si>
    <t>ADMINISTRACION E INVERSION DE LOS RECURSOS DERIVADOS DE LA APLICACION DEL ARTICULO 25 INCISO N) DEL DECRETO DE PRESUPUESTO DE EGRESOS DE LA FEDERACION PARA EL EJERCICIO FISCAL DE 2006, ASI COMO LO ESTABLECIDO EN EL ARTICULO 1 DE LA LEY DE INGRESOS DE LA FEDERACION PARA EL EJERCICIO FISCAL 2006.</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</si>
  <si>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</si>
  <si>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</si>
  <si>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</si>
  <si>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</si>
  <si>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</si>
  <si>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</si>
  <si>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</si>
  <si>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</si>
  <si>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</si>
  <si>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</si>
  <si>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</si>
  <si>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</si>
  <si>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</si>
  <si>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MANDATO FICAH</t>
  </si>
  <si>
    <t>DESTINO: TRABAJOS DE RESTAURACIÓN Y ADECUACIÓN DEL EX CONVENTO DE SANTO DOMINGO DE GUZMÁN EN SAN CRISTÓBAL DE LAS CASAS.
CUMPLIMIENTO DE LA MISIÓN:
UNA VEZ QUE SE DESIGNE A LA EMPRESA QUE LLEVARA A CABO LOS TRABAJOS EN EL EX CONVENTO DE SANTO DOMINGO DE GUZMÁN, SE INICIARAN CON DICHOS TRABAJOS.</t>
  </si>
  <si>
    <t>DESTINO: PROYECTOS PRODUCTIVOS A GRUPOS CAMPESINOS.
CUMPLIMIENTO DE LA MISIÓN:
CUMPLIO SUS FINES Y SE FIRMO CONVENIO DE EXTINCION EL 27 DE JULIO DEL 2005. ESTA PENDIENTE DE INICIAR SU BAJA EN EL MODULO DE FIDEICOMISOS DEL PIPP, LO QUE SE PRETENDE INICIAR EN CUANTO SE RECIBAN INDICACIONES SUPERIORES.</t>
  </si>
  <si>
    <t>DESTINO: ADQUISICION DE INMUEBLES EN MANZANILLO Y GASTOS PREVIOS DE LOS PROYECTOS
CUMPLIMIENTO DE LA MISIÓN:
ADQUIRIR Y ENAJENAR A FAVOR DE LOS GANADORES LOS INMUEBLES CONSIDERADOS COMO SITIOS OPCIONALES PARA LA REALIZACION DE PROYECTOS DE INFRAESTRUCTURA ELECTRICA.</t>
  </si>
  <si>
    <t>DESTINO: PAGO DE GASTOS POR LA CONSTRUCCION DE VIVIENDAS AL BANCO COMO INSTITUCION DE CREDITO Y PAGO HONORARIOS A FAVOR DE LA FIDUCIARIA.
CUMPLIMIENTO DE LA MISIÓN:
SE ENCUENTRA EN PROCESO DE REVISION EL CONVENIO DE EXTINCIÓN DEL FIDEICOMISO. ESTE FIDEICOMISO NO ESTÁ CONSIDERADO DENTRO DEL FICOLAVI, NI DENTRO DE SUS FIDEICOMISOS ANTERIORES.</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</si>
  <si>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</si>
  <si>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DESTINO: NO APLICA
CUMPLIMIENTO DE LA MISIÓN:
EL FIDEICOMISO NIZUC-TULUM CUMPLIÓ CON SUS FINES.</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</si>
  <si>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</si>
  <si>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</si>
  <si>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ADMINISTRAR LOS RECURSOS DEL MANDATO A EFECTO DE QUE SEAN APLICADOS POR LA PROCURADURIA PARA PAGAR LAS RECOMPENSAS DE CONFORMIDAD CON EL ACUERDO A/255/08 DEL PROCURADOR GENERAL DE LA REPUBLICA Y DEMAS DISPOSICIONES APLICABLES</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</si>
  <si>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</si>
  <si>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t>
  </si>
  <si>
    <t>DESTINO: FINANCIAR PROYECTOS ESPECIFICOS DE INVESTIGACIÓN Y OTROS VINCULADOS A PROYECTOS CIENTIFICOS Y TECNOLOGICOS
CUMPLIMIENTO DE LA MISIÓN:
CONTINUAR APOYANDO LOS PROYECTOS DE INVESTIGACION</t>
  </si>
  <si>
    <t>DESTINO: PAGO DE PRIMAS DE ANTIGUEDAD Y PENSIONES.
CUMPLIMIENTO DE LA MISIÓN:
PAGO DE NOMINA DE JUBILADOS Y PENSIONADOS POST MORTEM</t>
  </si>
  <si>
    <t>DESTINO: TRASPASOS AL FOLAPE PARA EL PAGO DE PRIMAS DE ANTIGUEDAD Y PENSIONES.
CUMPLIMIENTO DE LA MISIÓN:
TRASPASOS AL FOLAPE SON PARA EL PAGO DE LA NOMINA DE JUBILADOS Y PENSIONADOS POST MORTEM.</t>
  </si>
  <si>
    <t>DIRECCIÓN GENERAL DE INVESTIGACIÓN, DESARROLLO TECNOLÓGICO Y MEDIO AMBIENTE</t>
  </si>
  <si>
    <t>FONDO PARA LA TRANSICION ENERGETICA Y EL APROVECHAMIENTO SUSTENTABLE DE LA ENERGIA</t>
  </si>
  <si>
    <t>DESTINO: EROGACIONES POR CONCEPTO DE GASTOS DE ADMINISTRACIÓN, HONORARIOS Y PAGO DE OTROS IMPUESTOS.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</si>
  <si>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DESTINO: OTORGAR CRÉDITOS PARA LA ADQUISICIÓN DE PREDIOS RÚSTICOS EN EL ESTADO DE CHIAPAS.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</si>
  <si>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DESTINO: CONTRIBUIR A LA ATENCIÓN DE LAS DEMANDAS AGRARIAS EN EL ESTADO DE CHIAPAS, MEDIANTE EL FINANCIAMIENTO PARA LA ADQUISICIÓN DE TERRENOS RÚSTICOS.
CUMPLIMIENTO DE LA MISIÓN:
MEDIANTE OFICIO NUM. DEF/DCJF/070/09 DEL 1O DE JULIO DE 2009 DEL SERVICIO DE ADMINISTRACIÓN Y ENAJENACIÓN DE BIENES, EN SU CARÁCTER DE FIDUCIARIO SUSTITUTO DEL FIDEICOMISO PROCHIAPAS INFORMA A LA OFICIALÍA MAYOR DEL REINTEGRO DE RECURSOS POR $251,786.25 MEDIANTE TRANSFERENCIA ELECTRÓNICA DE FONDOS Y FORMATO SAT-16, ASÍ COMO DE COMPLEMENTO EN FORMATO HFMP-1 POR $0.25, PARA SU PROCESO DE EXTINCIÓN.</t>
  </si>
  <si>
    <t>DIRECCIÓN GENERAL DE COOPERACIÓN TÉCNICA Y CIENTÍFICA</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</si>
  <si>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</si>
  <si>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</si>
  <si>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DESTINO: CUBRIR UNA COMPESACIÓN ECONÓMICA A LOS SERVIDORES PÚBLICOS QUE DECIDAN CONCLUIR LA PRESTACIÓN DE SUS SERVICIOS EN LA ADMINISTRACIÓN PÚBLICA FEDERAL, SIN PERJUICIO DE LAS PRESTACIONES QUE LE CORRESPONDAN EN MATERIA DE SEGURIDAD SOCIAL.
CUMPLIMIENTO DE LA MISIÓN:
CONFORME A LAS CLÁUSULA TERCERA, INCISOS A) Y B) DEL CONVENIO DE SUSTITUCIÓN FIDUCIARIA Y SEGUNDO MODIFICATORIO AL CONTRATO DEL FIDEICOMISO PÚBLICO DE ADMINISTRACIÓN, SE MINISTRARAN A LAS CUENTAS BANCARIAS DE LAS DEPENDENCIAS Y ENTIDADES, LOS RECURSOS PARA CUBRIR EL PAGO DE LA COMPENSACIÓN ECONÓMICA O INDEMINIZACIÓN A LOS SERVIDORES PÚBLICOS QUE DECIDIERON CONCLUIR Y TERMINAR LA PRESTACIÓN DE SUS SERVICIOS Y RELACIÓN LABORAL, RESPECTIVAMENTE, EN LA ADMINISTRACIÓN PÚBLICA FEDERAL.</t>
  </si>
  <si>
    <t>DESTINO: IMPUESTOS DIVERSOS, HONORARIOS Y PERDIDA CAMBIARIA
CUMPLIMIENTO DE LA MISIÓN:
EL FIDEICOMISO CUENTA CON RECURSOS QUE CONSTITUYEN FONDOS DE GARANTIAS QUE PERMITIRAN ACCEDER A CREDITOS A DIVERSAS MPYMES</t>
  </si>
  <si>
    <t>DESTINO: HONORARIOS POR SERVICIOS PROFESIONALES, OTROS GASTOS Y VALUACION CAMBIARIA.
CUMPLIMIENTO DE LA MISIÓN:
EN EL PERIODO QUE SE REPORTA SE REALIZARON GASTOS POR CONCEPTO DE HONORARIOS Y OTROS GASTOS DE ADMINISTRACION</t>
  </si>
  <si>
    <t>DESTINO: DEPRECIACIONES, AMORTIZACIONES, ISR.
CUMPLIMIENTO DE LA MISIÓN:
INTERCAMBIO DE EXPERIENCIA Y TECNOLOGIA ENTRE EMPRESAS MEXICANAS Y EUROPEAS A TRAVES DE FERIAS Y EXPOSICIONES.</t>
  </si>
  <si>
    <t>DESTINO: FOMENTAR Y DETONAR INVERSION DE CAPITAL EN PROYECTOS PRODUCTIVOS DEL ESTADO DE CHIAPAS
CUMPLIMIENTO DE LA MISIÓN:
EN CONJUNTO CON EL GOBIERNO DE CHIAPAS SE PROPONE UN MODELO OPERATIVO PARA IMPULSAR EL DESARROLLO REGIONAL CON BASE EN INVERSIONES DE CAPITAL PRIVADO, COMPLEMENTADO CON CREDITO Y SERVICIOS DE APOYO DE FIRA. ADICIONALMENTE, CON EL GOBIERNO DE CAMPECHE SE GESTIONA SU INCORPORACIÓN AL FICA SURESTE. SE CONTINUA REALIZANDO ANALISIS A PROYECTOS QUE MUESTRAN FACTIBILIDAD DE SER APOYADOS.</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</si>
  <si>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</si>
  <si>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</si>
  <si>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</si>
  <si>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</si>
  <si>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</si>
  <si>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DESTINO: APOYOS FINANCIEROS PARA LA ADQUISICIÓN DE VIVIENDA DEL PERSONAL DE TROPA Y MARINERIA DE LAS FUERZAS ARMADAS.
CUMPLIMIENTO DE LA MISIÓN:
MEJORAR LAS CONDICIONES DE VIDA DE LOS INTEGRANTES DEL EJÉRCITO, FUERZA AÉREA Y ARMADA.</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</si>
  <si>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</si>
  <si>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</si>
  <si>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</si>
  <si>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CUMPLIERON CON LAS OBLIGACIONES LABORALES DE CONFORMIDAD CON LA NIF D-3, ESTUDIO ACTUARIAL CORRESPONDIENTE AL EJERCICIO 2009 Y REGLAMENTO DEL PLAN DE PENSIONES DEL ORGANISMO.</t>
  </si>
  <si>
    <t>DESTINO: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
CUMPLIMIENTO DE LA MISIÓN:
SE CUMPLIERON CON LAS OBLIGACIONES LABORALES DE CONFORMIDAD CON LA NIF D-3, ESTUDIO ACTUARIAL CORRESPONDIENTE AL EJERCICIO 2009 Y REGLAMENTO DEL PLAN DE PRIMA DE ANTIGÜEDAD DEL ORGANISMO.</t>
  </si>
  <si>
    <t>DESTINO: NINGUNO
CUMPLIMIENTO DE LA MISIÓN:
LA CREACION DE UN FONDO DE AHORRO EN BENEFICIO DE LOS EMPLEADOS DE EXPORTADORA DE SAL, S.A. DE C.V.</t>
  </si>
  <si>
    <t>DESTINO: PAGO DE BECARIOS
CUMPLIMIENTO DE LA MISIÓN:
PROGRAMA DESTINADO AL OTORGAMIENTO DE BECAS A ESTUDIANTES DE ESCASOS RECURSOS INSCRITOS EN PROGRAMAS DE LICENCIATURA O DE TÉCNICO SUPERIOR UNIVERSITARIO EN INSTITUCIONES PÚBLICAS DE EDUCACIÓN SUPERIOR. METAS PREVISTAS.- OPERAR EL PROGRAMA NACIONAL DE BECAS PARA LA EDUCACIÓN SUPERIOR CON LA PARTICIPACIÓN DE LOS ESTADOS E INSTITUCIONES FEDERALES PARTICIPANTES EN ESTRICTO APEGO A LAS REGLAS DE OPERACIÓN DE TAL MANERA QUE SE APOYE A TODO ALUMNO SUJETO DE SUS BENEFICIOS.</t>
  </si>
  <si>
    <t>DESTINO: PAGO DE BECAS Y HONORARIOS
CUMPLIMIENTO DE LA MISIÓN:
PROGRAMA DESTINADO AL OTORGAMIENTO DE BECAS A ESTUDIANTES DE ESCASOS RECURSOS INSCRITOS EN PROGRAMAS DE LICENCIATURA O DE TÉCNICO SUPERIOR UNIVERSITARIO EN INSTITUCIONES PÚBLICAS DE EDUCACIÓN SUPERIOR. METAS PREVISTAS.- OPERAR EL PROGRAMA NACIONAL DE BECAS PARA LA EDUCACIÓN SUPERIOR CON LA PARTICIPACIÓN DE LOS ESTADOS E INSTITUCIONES FEDERALES PARTICIPANTES EN ESTRICTO APEGO A LAS REGLAS DE OPERACIÓN DE TAL MANERA QUE SE APOYE A TODO ALUMNO SUJETO DE SUS BENEFICIOS.</t>
  </si>
  <si>
    <t>DESTINO: FINANCIAMIENTO DE LOS PROYECTOS AUTORIZADOS POR EL COMITE TECNICO
CUMPLIMIENTO DE LA MISIÓN:
EN PROCESO</t>
  </si>
  <si>
    <t>DESTINO: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
CUMPLIMIENTO DE LA MISIÓN:
ESTUDIOS DE LA REGION DE AMERICA DEL NORTE EN DIVERSAS DESCIPLINAS DEL CONOCIMIENTO. ESTE PROGRAMA HA ELABORADO 40 PROYECTOS DE INVESTIGACION EN TEMAS COMUNES; CANADA, ESTADOS UNIDOS Y MEXICO Y A DEMAS A EFECTUADO 26 CONVOCATORIAS.</t>
  </si>
  <si>
    <t>DESTINO: ENTREGAR A CADA UNO DE LOS FIDEICOMISARIOS LA PARTE QUE LE CORRESPONDA DEL PATRIMONIO DEL FIDEICOMISO EN LA FECHA DE LA LIQUIDACIÓN ANUAL O AL TÉRMINO DE SU RELACIÓN DE TRABAJO CON LA FIDEICOMITENTE. OTORGAR PRÉSTAMOS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EN EL PERIODO DICIEMBRE 2008 - NOVIEMBRE 2009, SE ALCANZÓ COMO META $ 3,225,230.54(IMPORTE NETO), EN LA PRIMERA QUINCENA DE DICIEMBRE SE ENTREGÓ EL FONDO DE AHORRO.</t>
  </si>
  <si>
    <t>DESTINO: CUBRIR LAS OBLIGACIONES QUE TIENE LA ENTIDAD PARA CON SU PERSONAL EN CASO DE DESPIDO DE ACUERDO A LO QUE ESTABLECE EL ARTÍCULO 50 DE LA LEY FEDERAL DEL TRABAJO.
CUMPLIMIENTO DE LA MISIÓN:
EL CONTAR CON EL FIDEICOMISO PARA CUBRIR INDEMNIZACIONES LEGALES POR DESPIDO, EN FAVOR DEL PERSONAL DE PLANTA Y LOS BENEFICIARIOS QUE ESTOS DESIGNEN EN SU CASO, NOS PERMITIÓ DAR CUMPLIMIENTO A LO ESTABLECIDO EN EL ARTICULO 50 DE LA LEY FEDERAL DEL TRABAJO, ALCANZANDO COMO META AL 31 DE DICIEMBRE DEL 2009, UN PATRIMONIO DE $95,205.37</t>
  </si>
  <si>
    <t>DESTINO: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
CUMPLIMIENTO DE LA MISIÓN:
REALIZAR UNA PRUEBA PILOTO EN LOS ESTADOS DE: CHIAPAS, VERACRUZ, OAXACA Y PUEBLA, QUE CUENTEN CON VOLUNTAD POLÍTICA Y FAVORECEN LA PRUEBA DEL PROCESO DE OPERACIÓN T METODOLOGÍA. PROCESAMIENTO Y ANÁLISIS PARA LA PUBLICACIÓN DE LA ENCUESTA NACIONAL DE SALUD PÚBLICA.</t>
  </si>
  <si>
    <t>DESTINO: PAGO DE LOS SIGUIENTES CONCEPTOS: ESTIMACIÓN DE OBRA A CONTRATISTAS, DE SUPERVISIÓN DE OBRAS, ESTUDIOS, ASESORIAS, PROYECTOS EJECUTIVOS, AVALÚOS, CONVOCATORIAS, HONORARIOS POR SERVICIOS PROFESIONALES, SERVICIO DE VIGILANCIA, DE HONORARIOS FIDUCIARIOS.
CUMPLIMIENTO DE LA MISIÓN:
AVANCES: CONSTRUCCIÓN TÚNEL RÍO DE LA COMPAÑÍA; PROY. EJECUTIVO, REHABILITACIÓN, PUESTA EN MARCHA Y OPERAC. DE PLANTA DE TRATAMIENTO DE AGUAS RESIDUALES, MIXQUIC; RECTIFICACIÓN DREN GRAL DEL VALLE TRAMO COLA DE PATO CANAL DE LA DRAGA; PROY. EJECUT. DE CAPTACIONES TÚNEL RÍO DE LA COMPAÑÍA TRAMO ENTRE LAS LUMBRERAS L-1ª. Y L4; PROY. EJECUTIVO DE LA PLANTA DE BOMBEO CALDERA, GASTO DE DISEÑO 40=M3/S; PROY. EJECUT. CAPTACIÓN DEL COLECTOR CUAUHTÉMOC Y SAN ISIDRO, MUNICIPIO DE IXTAPALUCA EDO DE MÉX.</t>
  </si>
  <si>
    <t>SECRETARÍA</t>
  </si>
  <si>
    <t>DESTINO: GASTOS DE ADMINISTRACIÓN; INVERSIÓN; ANÁLISIS Y OPERACIÓN DE PROYECTOS Y PROGRAMAS, APOYO A PROYECTOS; APOYO A PROGRAMAS.
CUMPLIMIENTO DE LA MISIÓN:
SE CUMPLIÓ CON EL OBJETO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t>
  </si>
  <si>
    <t>F00</t>
  </si>
  <si>
    <t>COMISIÓN NACIONAL DE ÁREAS NATURALES PROTEGIDAS</t>
  </si>
  <si>
    <t>DESTINO: ADMINISTRACION E INVERSION DE LOS RECURSOS DERIVADOS DE LA APLICACION DEL ART. 25 FRACC. I INCISO N), DEL DECRETO DE PRESUPUESTO DE EGRESOS DE LA FEDERACION PARA EL EJERCICIO FISCAL DE 2006.
CUMPLIMIENTO DE LA MISIÓN:
INVERSION DE PETROLEOS MEXICANOS Y ORGANISMOS SUBSIDIARIOS EN LAS ACTIVIDADES DE EXPLORACION, PRODUCCION Y REFINACION DE HIDROCARBUROS POR LOS INGRESOS EXCEDENTES DERIVADOS DEL ART. 25 FRACC. I INCISO N), DEL DECRETO DE PRESUPUESTO DE EGRESOS DE LA FEDERACION PARA EL EJERCICIO FISCAL DE 2006</t>
  </si>
  <si>
    <t>SUBSECRETARÍA DE INNOVACIÓN Y CALIDAD (OFICIALÍA MAYOR)</t>
  </si>
  <si>
    <t>FIDEICOMISO ANGELES VERDES</t>
  </si>
  <si>
    <t>DESTINO: GARANTIZAR LAS PRIMAS DE ANTIGUEDAD DE LOS TRABAJADORES.
CUMPLIMIENTO DE LA MISIÓN:
GARANTIZAR LAS PRIMAS DE ANTIGUEDAD DE LOS TRABAJADORES.</t>
  </si>
  <si>
    <t>DESTINO: NO SE REPORTAN MOVIMIENTOS.
CUMPLIMIENTO DE LA MISIÓN:
EL FIDEICOMISO DEJO DE OPERAR POR INSTRUCCIONES DE LA SHCP DESDE JULIO DE 1999, EN VIRTUD DE HABERSE CONSTITUIDO DE MANERA IRREGULAR, YA QUE EL GOBIERNO FEDERAL NO PARTICIPO COMO FIDEICOMITENTE, SINO COMO COADYUVANTE.</t>
  </si>
  <si>
    <t>DESTINO: NO HAY MOVIMIENTO EN LA CUENTA.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"CUADYUVANTE" Y FIDEICOMISARIO.</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</si>
  <si>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</si>
  <si>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</si>
  <si>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DESTINO: LOS RECURSOS FUERON APLICADOS PRINCIPALMENTE PARA EL PAGO DE LOS SERVICIOS CONTRATADOS PARA EL DESARROLLO DE LAS ACTIVIDADES DEL PROGRAMA DEL BICENTENARIO, ASÍ COMO PARA CUBRIR LOS GASTOS DE OPERACIÓN Y ADMINISTRACIÓN DEL FIDEICOMISO.
CUMPLIMIENTO DE LA MISIÓN:
NA</t>
  </si>
  <si>
    <t>DESTINO: PARA EL PAGO DE LOS SERVICIOS QUE SE QUE CONTRATEN POR CONDUCTO DEL FIDUCIARIO A PROPUESTA DE LA SSP, PARA LLEVAR A CABO LAS EVALUACIONES DE LAS POLÍTICAS PÚBLICAS EN MATERIA DE SEGURIDAD PÚBLICA, ASÍ COMO LA EVALUACIÓN DE LA ACTUACIÓN Y EL DESEMPEÑO DE LA AUTORIDAD POLICIAL, EN CUMPLIMIENTO A LO DISPUESTO EN LA CLÁUSULA QUINTA DEL CONTRATO. ASIMISMO LOS RECURSOS SE ENCUENTRAN INVERTIDOS.
CUMPLIMIENTO DE LA MISIÓN:
SE ANEXA ARCHIVO CON EL REPORTE DE CUMPLIMIENTO DE LA MISIÓN Y FINES.</t>
  </si>
  <si>
    <t>DESTINO: PARA QUE EL FIDUCIARIO LLEVE A CABO LOS PAGOS DERIVADOS DE LAS CONTRATACIONES DE SERVICIOS U OBRA PÚBLICA Y LA ADQUISICIÓN DE BIENES QUE REALICE LA SSP, INCLUYENDO LAS QUE REQUIERAN SUS ÓRGANOS ADMINISTRATIVOS DESCONCENTRADOS, EN CUMPLIMIENTO A LO DISPUESTO EN LA CLÁUSULA QUINTA DEL CONTRATO. ASIMISMO, LOS RECURSOS SE ENCUENTRAN INVERTIDOS.
CUMPLIMIENTO DE LA MISIÓN:
SE ANEXA ARCHIVO CON EL REPORTE DE CUMPLIMIENTO DE LA MISIÓN Y FINES.</t>
  </si>
  <si>
    <t>DESTINO: PAGO DE HONORARIOS AL FIDUCIARIO.
CUMPLIMIENTO DE LA MISIÓN:
DURANTE EL PERIODO NO SE REALIZARON EROGACIONES CON CARGO AL FIDEICOMISO RELATIVAS AL CUMPLIMIENTO DE SU MISION Y FINES.</t>
  </si>
  <si>
    <t>DESTINO: CREACION DE UNA RESERVA FINANCIERA, QUE PERMITA AL CIMAT FINANCIAR Y/O COMPLEMENTAR EL FINANCIAMIENTO NECESARIO PARA HACER FRENTE A LAS OBLIGACIONES LABORALES POR EL RETIRO DE SUS TRABAJADORES.
CUMPLIMIENTO DE LA MISIÓN:
DURANTE EL PERIODO UNICAMENTE SE REGISTRARON EROGACIONES POR CONCEPTO DE HONORARIOS.</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</si>
  <si>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</si>
  <si>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DESTINO: PAGO DE HONORARIOS,
CUMPLIMIENTO DE LA MISIÓN:
REUNIR RECURSOS PARA EL APOYO DE PROYECTOS DE INVESTIGACIÓN Y LA APLICACIÓN DEL RECURSO EN PROYECTOS DE ALTO IMPACTO PARA LA CADENA PRODUCTIVA CUERO CALZADO Y LA SOCIEDAD EN SU CONJUNTO</t>
  </si>
  <si>
    <t>DESTINO: PAGO DE PRESTACIONES DE RETIRO
CUMPLIMIENTO DE LA MISIÓN:
SE ESTA INCREMENTANDO EL PATRIMONIO DEL FIDEICOMISO, PARA ELIMINAR EL PASIVO LABORAL QUE SE DETERMINA EN EL ESTUDIO ACTUARIAL.</t>
  </si>
  <si>
    <t>DESTINO: PROYECTOS DE INVESTIGACIÓN Y DESARROLLO TECNOLÓGICO
CUMPLIMIENTO DE LA MISIÓN:
DURANTE EL PERIODO QUE SE INFORMA NO SE HAN MINISTRADO RECURSOS PARA EL DESARROLLO DE PROYECTOS.</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</si>
  <si>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</si>
  <si>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</si>
  <si>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</si>
  <si>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9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</si>
  <si>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DESTINO: GASTO CORRIENTE Y DE INVERSION PARA EL DESARROLLO DE LAS INVESTIGACIONES FINANCIADAS POR INSTITUCIONES NACIONALES E INTERNACIONALES, PAGOS AL FIDUCIARIO POR CONCEPTO DE HONORARIOS, COMISIONES E IMPUESTOS RETENIDOS.
CUMPLIMIENTO DE LA MISIÓN:
FINANCIAR O COMPLEMENTAR FINACIAMIENTO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</si>
  <si>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DESTINO: SE DESTINAN PARA PROYECTOS DE INVESTIGACION CIENTIFICA Y TECNOLOGICA E INFRAESTRUCTURA, FORMACION DE RECURSOS HUMANOS ESPECIALIZADOS, BECAS, EQUIPAMIENTO Y SUMINISTRO DE MATERIALES, OTORGAMIENTO DE INCENTIVOS EXTRAORDINARIOS, A LOS INVESTIGADORES QUE PARTICIPEN EN LOS PROYECTOS CIENTIFICOS O TECNOLOGICOS APROBADOS.
CUMPLIMIENTO DE LA MISIÓN:
DESTINAR RECURSOS PARA PROYECTOS ESPECIFICOS DE INVESTIGACION, ASI COMO CUBRIR LOS GASTOS OCASIONADOS POR LA CREACION Y MANTENIMIENTO DE INSTALACIONES DE INVESTIGACION</t>
  </si>
  <si>
    <t>DESTINO: EL DESTINO DE LOS RECURSOS PREVIA AUTORIZACIÓN DEL COMITÉ TÉCNICO, SE APLICARAN EN EQUIPAMIENTO Y OBRA PUBLICA.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</si>
  <si>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</si>
  <si>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</si>
  <si>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DESTINO: LOS EGRESOS EN EL PRIMER TRIMESTRE DE 2010 FUERON GENERADOS POR: PROVISIONES PAGADAS, IMPUESTOS CORRESPONDIENTES AL CUARTO TRIMESTRE DEL 2009, COMPRA DE ACTIVO FIJO, PAGO DE BECAS, IMPUESTOS DEL PERIODO.
CUMPLIMIENTO DE LA MISIÓN:
SE HAN ADMINISTRADO LOS RECURSOS, SE HAN OTORGADO BECAS DEPORTIVAS, MANTENIMIENTO Y CONSERVACIÓN DE INSTALACIONES DEL FIDEICOMISO DE ACUERDO AL PLAN DE TRABAJO 2010</t>
  </si>
  <si>
    <t>DESTINO: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ALCANZANDO COMO META AL 31 DE DICIEMBRE DEL 2009, UN PATRIMONIO DE $3,058,990.65</t>
  </si>
  <si>
    <t>APORTACIÓN INICIAL:   MONTO: $5,000,000.00   FECHA: 26/12/2007
OBSERVACIONES: ESTE FIDEICOMISO FUE REGISTRADO EN EL PASH EL 12 DE DICIEMBRE DE 2007, DE ACUERDO A LAS AUTORIZACIONES DE LAS INSTANCIAS CORRESPONDIENTES.</t>
  </si>
  <si>
    <t>DESTINO: APOYOS PARA BENEFICIAR A LOS HIJOS DE LOS MIEMBROS DEL EMP QUE SUFRAN UNA INCAPACIDAD TOTAL O PERMANENTE O BIEN FALLEZCAN COMO CONSECUENCIA DE UN ACCIDENTE EN EL EJERCICIO DE SUS FUNCIONES.
CUMPLIMIENTO DE LA MISIÓN:
DURANTE 2010 SE APOYARON EN PROMEDIO A 35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</si>
  <si>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</si>
  <si>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$36,000,000.00   FECHA: 28/11/2000
OBSERVACIONES: EL OBJETO DEL FIDEICOMISO CONSISTE EN SER EL INSTRUMENTO PARA REFORZAR Y MODERNIZAR LOS SISTEMAS ACTUALES DE OBSERVACIÓN SÍSMICA EN MÉXICO E INTEGRARLOS A LA RED SÍSMICA MEXICANA.</t>
  </si>
  <si>
    <t>APORTACIÓN INICIAL:   MONTO: $100,000.00   FECHA: 31/12/2003
OBSERVACIONES: EL FIDEICOMISO PREVENTIVO TIENE POR OBJETO ADMINISTRAR LOS RECURSOS DESTINADOS A LA REALIZACION DE ACTIVIDADES PREVENTIVAS NO PROGRAMADAS EN CUMPLIMIENTO A LO DISPUESTO EN EL ARTÍCULO 32 DE LA LEY GENERAL DE PROTECCIÓN CIVIL.</t>
  </si>
  <si>
    <t>APORTACIÓN INICIAL:   MONTO: $12,468.01   FECHA: 20/02/1967
OBSERVACIONES: EL PATRIMONIO DEL FIDEICOMISO ES DE $0.00 Y LA FIDUCIARIA HA REPORTADO QUE EL NEGOCIO HA CUMPLIDO CON LOS FINES PARA LOS QUE FUE CREADO. EN EL CONTRATO DE FIDEICOMISO NO SE PRECISA NINGUNA CANTIDAD COMO APORTACION DEL FIDEICOMITENTE, SIN EMBARGO, PARA EFECTOS DEL REPORTE SE INDICA COMO APORTACIÓN INICIAL EL MONTO QUE SE REGISTRA EN EL ESTADO FINANCIERO Y COMO FECHA DE APORTACIÓN LA DEL CONTRATO DEL FIDEICOMISO.</t>
  </si>
  <si>
    <t>APORTACIÓN INICIAL:   MONTO: $50,000.00   FECHA: 16/05/2006
OBSERVACIONES: LOS INGRESOS SE COMPONEN DE: APORTACIONES AL FIDEICOMISO+APORTACIONES PAGO HONORARIOS FIDUCIARIOS+DEVOLUCIÓN DE RECURSOS NO UTILIZADOS POR DEPENDENCIAS Y ENTIDADES. LOS EGRESOS SE COMPONEN DE: PAGO DE HONORARIOS FIDUCIARIOS + COMPENSACIONES ECONÓMICAS + COMISIONES BANCARIAS.</t>
  </si>
  <si>
    <t>APORTACIÓN INICIAL:   MONTO: $300,000.00   FECHA: 31/12/2008
OBSERVACIONES: CONFORME A LO ESTABLECIDO EN EL CONTRATO DE FIDEICOMISO, SE TIENEN $16,642,850,000.00 EN INSTRUMENTOS DE CRÉDITO CONSTITUTIVOS DE DEUDA PÚBLICA. CABE SEÑALAR QUE LOS RECURSOS PARA DAR CUMPLIMIENTO AL VENCIMIENTO DE 2010 INGRESARON AL FIDEICOMISO EN EL MES DE DICIEMBRE DE 2009 CON LA FINALIDAD DE ESTAR EN POSIBILIDAD DE SER ENTERADOS A LA TESOFE EN ENERO DE 2010, DE CONFORMIDAD CON LA CLÁUSULA TERCERA DEL CONTRATO DE FIDEICOMISO.</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</si>
  <si>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</si>
  <si>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</si>
  <si>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APORTACIÓN INICIAL:   MONTO: $7,000,000.00   FECHA: 05/09/2006
OBSERVACIONES: A LA FECHA NO SE HAN PRESENTADO CASOS QUE HAYAN REQUERIDO LA APLICACIÓN DE LOS RECURSOS</t>
  </si>
  <si>
    <t>APORTACIÓN INICIAL:   MONTO: $10,000,000.00   FECHA: 04/11/2004
OBSERVACIONES: EL DICTAMEN DE ESTADOS FINANCIEROS DE LA CONSAR AL 31 DE DICIEMBRE DE 2009 Y AL 31 DE DICIEMBRE DE 2008 ELABORADO POR EL AUDITOR EXTERNO INCLUYE, DENTRO DE SUS NOTAS, LA INFORMACIÓN DEL REGISTRO Y EL SALDO DEL FIDEICOMISO.</t>
  </si>
  <si>
    <t>APORTACIÓN INICIAL:   MONTO: $1,000.00   FECHA: 29/01/2003
OBSERVACIONES: LAS APORTACIONES QUE SE DEPOSITAN A LA FIDUCIARIA, CORRESPONDEN A LOS EGRESOS PRESUPUESTALES DEL SAT, AUTORIZADOS POR S.H.C.P. DE LOS APROVECHAMIENTO DE LOS ARTÍCULOS 16-A Y 16-B DE LA LEY ADUANERA. SE ADJUNTAN ESTAS FINANCIEROS DE DESPACHO CONTABLE, POR INSTRUCCIONES DEL COMITÉ TÉCNICO.</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</si>
  <si>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</si>
  <si>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$1,384,492,717.41   FECHA: 01/03/1999
OBSERVACIONES: EL FIDEICOMISO QUE SE REPORTA NO SE ADHIERE A NINGUN PROGRAMA.</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</si>
  <si>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t>
  </si>
  <si>
    <t>APORTACIÓN INICIAL:   MONTO: $1,000.00   FECHA: 19/11/2002
OBSERVACIONES: EL FIDEICOMISO QUE SE REPORTA NO SE ADHIERE A NINGUN PROGRAMA</t>
  </si>
  <si>
    <t>APORTACIÓN INICIAL:   MONTO: $10,000.00   FECHA: 07/01/2006
OBSERVACIONES: FIDEICOMISO CONSTITUIDO EL 16 DE DICIEMBRE DE 2005, APORTACION INICIAL RECIBIDA EL 7 DE ENERO DE 2006 CLAVE DE REGISTRO ASIGNADA EN ENERO 2006. EN EL TRIMESTRE QUE SE REPORTA NO HUBO APORTACIONES DE RECURSOS</t>
  </si>
  <si>
    <t>APORTACIÓN INICIAL:   MONTO: $1,010,000.00   FECHA: 22/11/2006
OBSERVACIONES: FIDEICOMISO FORMALIZADO EN 2006.</t>
  </si>
  <si>
    <t>APORTACIÓN INICIAL:   MONTO: $117,047,420.00   FECHA: 01/03/2007
OBSERVACIONES: FIDEICOMISO FORMALIZADO EN 2007.</t>
  </si>
  <si>
    <t>APORTACIÓN INICIAL:   MONTO: $16,580.00   FECHA: 08/07/1994
OBSERVACIONES: EL FIDEICOMISO QUE SE REPORTA NO SE ADHIERE A NINGUN PROGRAMA. LAS APORTACIONES DE RECURSOS PÚBLICOS FUERÓN HECHAS AL MOMENTO DE CONSTITUCIÓN DEL FIDEICOMISO EN 1994 LAS CUALES YA FUERÓN AGOTADAS Y A ESTA FECHA EL FIDEICOMISO OPERA CON RECURSOS GENERADOS POR EL MISMO.</t>
  </si>
  <si>
    <t>APORTACIÓN INICIAL:   MONTO: $77,491,019.03   FECHA: 11/12/2003
OBSERVACIONES: ESTE FIDEICOMISO NO HA RECIBIDO APORTACIONES PRESUPUESTARIAS DEL GOBIERNO FEDERAL. LOS RECURSOS PROVIENEN DE APORTACIONES EFECTUADAS POR BANOBRAS.</t>
  </si>
  <si>
    <t>APORTACIÓN INICIAL:   MONTO: $1,000.00   FECHA: 19/11/2002
OBSERVACIONES: NO SE APORTARON RECURSOS PÚBLICOS FEDERALES A ESTE FIDEICOMISO.</t>
  </si>
  <si>
    <t>APORTACIÓN INICIAL:   MONTO: $1.00   FECHA: 24/05/1972
OBSERVACIONES: NO SE APORTARON RECURSOS PÚBLICOS FEDERALES A ESTE FIDEICOMISO.</t>
  </si>
  <si>
    <t>APORTACIÓN INICIAL:   MONTO: $0.01   FECHA: 10/12/2002
OBSERVACIONES: EL H. COMITÉ TÉCNICO DE ESTE FIDEICOMISO DETERMINÓ EN SU DECIMA SEGUNDA SESIÓN ORDINARIA CELEBRADA EL 30 DE NOVIEMBRE DE 2009, QUE NO ES NECESARIO REALIZAR APORTACIONES AL MISMO, EN VIRTUD DEL ELEVADO INDICE DE CAPITALIZACIÓN DEL BANCO.</t>
  </si>
  <si>
    <t>APORTACIÓN INICIAL:   MONTO: $176,817,025.75   FECHA: 22/12/2004
OBSERVACIONES: EL IMPORTE EN DISPONIBILIDAD SE REFIERE A VALORES DE FÁCIL REALIZACIÓN, REGISTRADOS EN EL ESTADO DE POSICIÓN O SITUACIÓN FINANCIERA.</t>
  </si>
  <si>
    <t>APORTACIÓN INICIAL:   MONTO: $488,766.00   FECHA: 25/07/1986
OBSERVACIONES: EL FIDEICOMISO CONTINUA SIN OPERACION</t>
  </si>
  <si>
    <t>APORTACIÓN INICIAL:   MONTO: $1,000.00   FECHA: 31/10/1997
OBSERVACIONES: PROGRAMA DE GARANTIAS NAFIN.</t>
  </si>
  <si>
    <t>DESTINO: APOYO A EMPRESAS PARA QUE ACCEDAN AL MERCADO INTERMEDIO DE LA BOLSA MEXICANA DE VALORES.
CUMPLIMIENTO DE LA MISIÓN:
SE CONTINUAN LAS GESTIONES PARA RECUPERAR POR LA VIA LEGAL, LOS SALDOS DE CUENTAS POR COBRAR QUE ESTÁN EN CARTERA VENCIDA.</t>
  </si>
  <si>
    <t>PROPORCIONAR APOYO A LA FIDEICOMITENTE, TENDIENTE AL FORTALECIMIENTO DE SU CAPITAL , SEGÚN LO ESTABLECIDO EN EL ARTICULO 55 BIS DE LA LEY DE INSTITUCIONES DE CRÉDITO.</t>
  </si>
  <si>
    <t>APORTACIÓN INICIAL:   MONTO: $20,000,000.00   FECHA: 07/12/2001
OBSERVACIONES: NO EXISTEN</t>
  </si>
  <si>
    <t>APORTACIÓN INICIAL:   MONTO: $3,069,000.00   FECHA: 05/05/2003
OBSERVACIONES: SIN COMENTARIOS</t>
  </si>
  <si>
    <t>APORTACIÓN INICIAL:   MONTO: $12,000,000.00   FECHA: 01/04/2005
OBSERVACIONES: INICIO OPERACIONES EN MAYO 2005.</t>
  </si>
  <si>
    <t>DESTINO: PARA EL FINANCIAMIENTO EMPRESARIAL DE LAS MICROS, PEQUEÑAS Y MEDIANAS EMPRESAS NACIONALES.
CUMPLIMIENTO DE LA MISIÓN:
CUMPLIMIENTO DE FINES/METAS EN APEGO AL CONTRATO DE FIDEICOMISO.</t>
  </si>
  <si>
    <t>APORTACIÓN INICIAL:   MONTO: $2.00   FECHA: 24/04/2008
OBSERVACIONES: EL FIDEICOMISO SE CONSTITUYO EL 31 DE MARZO DEL 2008.</t>
  </si>
  <si>
    <t>APORTACIÓN INICIAL:   MONTO: $68,500,000.00   FECHA: 09/08/2002
OBSERVACIONES: EL FIDUCIARIO ES BANSEFI. LA PARTIDA PRESUPUESTAL AFECTADA ES 7801</t>
  </si>
  <si>
    <t>APORTACIÓN INICIAL:   MONTO: $9,750,000.00   FECHA: 09/08/2002
OBSERVACIONES: EL FIDUCIARIO ES BANSEFI. LA PARTIDA PRESUPUESTAL AFECTADA ES 7801</t>
  </si>
  <si>
    <t>APORTACIÓN INICIAL:   MONTO: $1.00   FECHA: 31/12/2004
OBSERVACIONES: ES IMPORTANTE MENCIONAR QUE ESTE ORGANISMO DESCENTRALIZADO NO CUENTA CON LA LEGITIMIDAD JURÍDICA DE ESTE ACTO Y QUE LA INFORMACIÓN NO ES GENERADA POR ÉSTE, RAZON POR LA CUAL SE ADJUNTA LA INFORMACIÓN REMITIDA POR EL FIDUCIARIO COMO PARTE DE LAS GESTIONES REALIZADAS ANTE EL MISMO. NO OMITIMOS COMENTAR, QUE SE CONTINÚAN CON LAS ACCIONES CORRESPONDIENTES PARA QUE LOS PARTICIPANTES DEL FIDEICOMISO PROCEDAN A SU EXTINCIÓN.</t>
  </si>
  <si>
    <t>APORTACIÓN INICIAL:   MONTO: $47,000,000.00   FECHA: 14/02/2002
OBSERVACIONES: LOS SALDOS SE INTEGRAN CON LA INFORMACION RECIBIDA RESPONSABILIDAD DEL FIDUCIARIO SANTANDER SERFIN.</t>
  </si>
  <si>
    <t>APORTACIÓN INICIAL:   MONTO: $90,710,095.49   FECHA: 28/06/2002
OBSERVACIONES: LOS SALDOS SE INTEGRAN CON LA INFORMACION RECIBIDA RESPONSABILIDAD DEL FIDUCIARIO SANTANDER SERFIN.</t>
  </si>
  <si>
    <t>APORTACIÓN INICIAL:   MONTO: $100,000.00   FECHA: 20/02/2006
OBSERVACIONES: .</t>
  </si>
  <si>
    <t>APORTACIÓN INICIAL:   MONTO: $1.00   FECHA: 12/12/1963
OBSERVACIONES: NO SE APORTARON RECURSOS PÚBLICOS FEDERALES A ESTE FIDEICOMISO.</t>
  </si>
  <si>
    <t>DESTINO: LAS EROGACIONES SE HAN DESTINADO A CUBRIR LOS GASTOS DE OPERACIÓN DEL PROPIO FIDEICOMISO, ASI COMO A LA ADMINISTRACIÓN Y REGULARIZACIÓN JURÍDICA DE LOS BIENES QUE INTEGRAN EL PATRIMONIO FIDUCIARIO, DURANTE EL PERIODO DEL 1 DE ENERO AL 30 DE JUNIO DE 2010, NO APLICA REPORTAR METAS E INDICADORES DE RESULTADOS EN VIRTUD DE QUE SE TRATA DE UN FIDEICOMISO PRIVADO.
CUMPLIMIENTO DE LA MISIÓN:
ADMINISTRAR LOS BIENES QUE INTEGRAN EL PATRIMONIO FIDUCIARIO DEL FIDEICOMISO, INCLUYENDO EL ARRENDAMIENTO DE DOS HOTELES EN XALAPA, VER., PARA HACER EFICIENTE SU OPERACIÓN Y EVITAR SU DETERIORO. REGULARIZAR JURÍDICAMENTE LOS BIENES QUE INTEGRAN EL PATRIMONIO FIDUCIARIO DEL FIDEICOMISO, CONTINUA PROCESO DE DESASEGURAMIENTO EN EL FUERO COMÚN DE QUERETARO DE LOS BIENES UBICADOS EN ESA ENTIDAD FEDERATIVA. SE CONTINUA CON EL PROCESO DE DISOLUCIÓN Y LIQUIDACIÓN DE 21 EMPRESAS RECIBIDAS QUE NO OPERAN.</t>
  </si>
  <si>
    <t>APORTACIÓN INICIAL:   MONTO: $125,000,000.00   FECHA: 18/09/1978
OBSERVACIONES: NO SE APORTARON RECURSOS PÚBLICOS FEDERALES A ESTE FIDEICOMISO. EN PROCESO DE EXTINCIÓN.</t>
  </si>
  <si>
    <t>APORTACIÓN INICIAL:   MONTO: $1,000,000.00   FECHA: 28/03/2007
OBSERVACIONES: LOS ESTADOS FINANCIEROS Y DE LA SUBCUENTA BANCARIA ESPECIFICA DE FOCIR, NO REFLEJAN LA APORTACION REALIZADA EN EL SEGUNDO TRIMESTRE, SITUACION QUE SE HA HECHO DEL CONOCIMIENTO DEL FIDUCIARIO PARA SU PRONTA REGULARIZACION</t>
  </si>
  <si>
    <t>DESTINO: DESTINADOS A FOMENTAR Y APOYAR EL CRECIMIENTO Y DESARROLLO DE PROYECTOS DE INVERSIÓN DE INFRAESTRUCTURA Y RED EN FRIO EN EL SECTOR RURAL Y AGROINDUSTRIAL.
CUMPLIMIENTO DE LA MISIÓN:
LA EMPRESA ADMINISTRADORA CONTINUA DESARROLLANDO ACTIVIDADES DE LEVANTAMIENTO DE CAPITAL, POR LO TANTO, NO SE HAN LLEVADO A CABO SESIONES DE COMITÉ DE INVERSIONES NI DE COMITÉ TÉCNICO, NO SE HAN REALIZADO AUTORIZACIONES DE PROYECTOS NI LLAMADAS DE CAPITAL A LOS INVERSIONISTAS.</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</si>
  <si>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</si>
  <si>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</si>
  <si>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</si>
  <si>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</si>
  <si>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</si>
  <si>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APORTACIÓN INICIAL:   MONTO: $490,993.91   FECHA: 21/12/2004
OBSERVACIONES: EL FIDUCIARIO ES BANSEFI. LA PARTIDA PRESUPUESTAL AFECTADA ES 7507 DONACIONES A FIDEICOMISOS EL ÁMBITO ES MIXTO PRIVADO. EN ESTE INFORME FINANCIERO SÓLO SE REPORTA EL MONTO LA SUBCUENTA CORRESPONDIENTE A RECURSOS PÚBLICOS.</t>
  </si>
  <si>
    <t>APORTACIÓN INICIAL:   MONTO: $1.00   FECHA: 19/10/2006
OBSERVACIONES: EL MANDATARIO NO REPORTÓ EL MONTO DE LA APORTACIÓN INICIAL. POR TAL MOTIVO SE CAPTURÓ EN ESTOS CAMPOS UN CIFRA DE 1 PESO Y UNA FECHA SÓLO CON EL FIN DE QUE EL SISTEMA PERMITIERA SEGUIR CON LA CAPTURA DEL RESTO DE LA INFORMACIÓN. EL PATRIMONIO TOTAL DEL ACTO JURIDICO ES DE CERO PESOS. RESULTADO DE LA DIFERENCIA DE: PATRIMONIO MENOS APLICACIONES PATRIMONIALES: -10,837,593.10 PESOS CON RESPECTO A: REMANENTES Y DEFICIENTES DE EJERCICIOS ANTERIORES POR LA MISMA CANTIDAD.</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</si>
  <si>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</si>
  <si>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$63,697,753,089.00   FECHA: 23/02/2009
OBSERVACIONES: LA LFPRH, EN EL ART19, FRACV, INC D), INDICA QUE UNA VEZ QUE LOS FONDS QUE REFIERE FRACIV, ALCANCEN EL MONTO DE LA RVA DETER, LOS EXCED DE ING DE LA MISMA SE DESTINARÁN, 25% PARA EL FARP. UNA VEZ QUE LAS RVAS DE LOS FONDOS PREVISTOS EN LA FRACIV ALCANCEN SU LÍM MÁX, LAS CONTRIBUCIONES QUE POR DISP GRAL DISTINTA A ESTA LEY TENGAN COMO DESTINO LOS FONDOS A QUE SE REFIEREN LOS INC A) Y C) DE ESTA FRAC, CAMBIARÁN SU DESTINO PARA APLICARSE A LO PREVISTO EN EL INC D) DE LA FRAC V DE ESTE ART.</t>
  </si>
  <si>
    <t>EXPORTADORES ASOCIADOS, S.A. DE C.V. (EN PROCESO DE DESINCORPORACIÓN)</t>
  </si>
  <si>
    <t>201006G0N01523</t>
  </si>
  <si>
    <t>40008 DEPOSITO EASA</t>
  </si>
  <si>
    <t>CONSTITUIR UNA RESERVA PARA POSIBLES CONTINGENCIAS FISCALES QUE PUDIERAN DERIVARSE DE LAS VENTAS DE ACCIONES DE OCEAN GARDEN PRODUCTS INC.</t>
  </si>
  <si>
    <t>DESTINO: RETENCIONES DE ISR.
CUMPLIMIENTO DE LA MISIÓN:
CONSIDERANDO EL REINICIO DE EASA DEL PROCESO DE DESINCORPORACION MEDIANTE DISOLUCION Y LIQUIDACION, SE FORMALIZA EL DEPOSITO CONDICIONAL A FIN DE DAR CUMOLIMIENTO A LA CLÁUSULA 6 INCISO E, SEGUNDO PARRAFO FRACCIÓN II DEL CONTRATO DE COMPRAVENTA DEL 100% DE LAS ACCIONES DE OCEAN GARDEN PRODUCTS INC</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</si>
  <si>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</si>
  <si>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</si>
  <si>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</si>
  <si>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</si>
  <si>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</si>
  <si>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</si>
  <si>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</si>
  <si>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</si>
  <si>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DESTINO: PAGO DE DIVERSOS PROYECTOS RELACIONADOS CON LA CONECTIVIDAD DIGITAL SATELITAL, CONECTIVIDAD DE BANDA ANCHA, MONITOREO DE REDES, CENTRO DE DATOS, ADMINISTRACIÓN DE PLATAFORMA DE PORTALES Y DESARROLLO DE CONTENIDOS PARA EL SISTEMA NACIONAL E-MÉXICO.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MAS EQUITATIVO.</t>
  </si>
  <si>
    <t>APORTACIÓN INICIAL:   MONTO: $4,000,000.00   FECHA: 27/01/2000
OBSERVACIONES: LA DISPONIBILIDAD CORRESPONDE AL ACTIVO TOTAL.</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</si>
  <si>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</si>
  <si>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DESTINO: PROYECTO "ACCIONES PARA ATENDER LA DEMANDA DE SERVICIOS AEROPORTUARIOS DEL CENTRO DEL PAÍS" Y ESPECIFICAMENTE EN: TERMINAL 1: "AMPLIACIÓN AMBULATORIO FASE II Y III; AMPLIACIÓN EDIFICIO TERMINAL ÁREA INTERNACIONAL; DRENAJE PLUVIAL EN VIALIDADES; REHABILITACIÓN DE CÁRCAMOS; CONSTRUCCIÓN DE RODAJES; DEMOLICIONES; REUBICACIONES; CONSTRUCCIÓN DEL EDIFICIO Y ESTACIONAMIENTO PARA SENEAM". TERMINAL 2: "PROYECTOS EJECUTIVOS; TRANSPORTE INTERTERMINALES; CIMENTACIÓN; ESTRUCTURA METÁLICA DE LOS EDIFICIOS DEDO NORTE, DEDO SUR, EDIFICIO TERMINAL Y PATIO DEL HOTEL; CONSTRUCCIÓN DE INSTALACIONES DE COMBUSTIBLES; DISTRIBUIDORES VIALES 1 Y 2; TERRACERÍAS Y PAVIMENTO DE CONCRETO ASFÁLTICO; PLATAFORMA COMERCIAL; PASILLOS TELESCÓPICOS Y RODAJE DELTA, DRENAJE PROFUNDO, MALLA PERIMETRAL, ADQUISICIÓN DEL SISTEMA AEROPORTUARIO, EQUIPAMIENTO PLAN AMBIENTAL Y SUPERVISIÓN DE LAS OBRAS DE LA T2". TOLUCA: "REENCARPETADO DE PISTAS, CONSTRUCCIÓN DE DUCTOS, ENTUBAMIENTO EN CABECERAS, AMPLIACIÓN DEL EDIFICIO TERMINAL Y ADQUISICIÓN DE TERRENOS". CUERNAVACA: REENCARPETADO DE PISTAS Y ADQUISICIÓN DE TERRENOS OTROS: "HONORARIOS DE LA FIDUCIARIA.
CUMPLIMIENTO DE LA MISIÓN:
EN LA TERMINAL 1 Y 2 SE TIENE UN AVANCE GLOBAL DEL 100% Y SE CONCLUYÓ EL DISTRIBUIDOR VIAL N°2 AL 100%, POR LO QUE SE ESTÁN FINIQUITANDO LOS CONTRATOS.</t>
  </si>
  <si>
    <t>APORTACIÓN INICIAL:   MONTO: $70,000,000.00   FECHA: 01/09/1995
OBSERVACIONES: ESTE FIDEICOMISO YA NO REPORTA MOVIMIENTOS EN VIRTUD DE QUE SE ENCUENTRA EN PROCESO DE EXTINCIÓN. BANAMEX ENTERÓ LOS REMANENTES AL GOB. DEL EDO. DE Q. ROO POR $ 11'966,025.96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</si>
  <si>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APORTACIÓN INICIAL:   MONTO: $1.00   FECHA: 13/12/2002
OBSERVACIONES: EL FIDEICOMISO 1936 FARAC HA HECHO 2 APORTACIONES EN FORMA DIRECTA: LA PRIMERA EL 6 DE MAYO DE 2006 POR $63'379,260.00 Y LA SEGUNDA EL 5 DE OCTUBRE DE 2007 POR 14'613,960.37 AMBAS EN PESOS NOMINALES. CAPUFE NO HA HECHO APORTACIÓN ALGUNA CON CARGO A SU PRESUPUESTO.</t>
  </si>
  <si>
    <t>APORTACIÓN INICIAL:   MONTO: $400,000.00   FECHA: 31/07/2003
OBSERVACIONES: POR CONDUCTO DE CAPUFE PROVENIENTES APORTACIÓN PROVENIENTE DEL FIDEICOMISO 1936 FARAC PARA ESTUDIOS Y PROYECTOS DE LAS OBRAS, $400,000.00 PESOS NOMINALES EL 31-JUL-2003 Y $16'850,000.00 PESOS NOMINALES EL 5-DIC-2003. CAPUFE NO HA HECHO APORTACIÓN ALGUNA CON CARGO A SU PRESUPUESTO.</t>
  </si>
  <si>
    <t>APORTACIÓN INICIAL:   MONTO: $1.00   FECHA: 17/08/1987
OBSERVACIONES: BANOBRAS NO REPORTA DISPONIBILIDAD, EN VIRTUD DE QUE NO SE HAN REALIZADO APORTACIONES DE RECURSOS PUBLICOS.</t>
  </si>
  <si>
    <t>APORTACIÓN INICIAL:   MONTO: $25,000,000.00   FECHA: 26/11/1990
OBSERVACIONES: LOS RECURSOS APORTADOS POR CAPUFE COMO INVERSIÓN PARA LA CONSTRUCCIÓN DE LA CARRETERA SE HICIERON DEL 26-NOV-1990 AL 16-FEB-1994 POR UN TOTAL DE $351'268,914.75 PESOS NOMINALES.</t>
  </si>
  <si>
    <t>APORTACIÓN INICIAL:   MONTO: $20,000,000.00   FECHA: 05/06/1992
OBSERVACIONES: LOS RECURSOS APORTADOS POR CAPUFE COMO INVERSIÓN PARA LA CONSTRUCCIÓN DE LA CARRETERA SE HICIERON DEL 5-JUN-1992 AL 26-DIC-1994 POR UN TOTAL DE $292'647,777.00 PESOS NOMINALES.</t>
  </si>
  <si>
    <t>APORTACIÓN INICIAL:   MONTO: $35,000,000.00   FECHA: 03/02/1992
OBSERVACIONES: LOS RECURSOS APORTADOS POR CAPUFE COMO INVERSIÓN PARA LA CONSTRUCCIÓN DE LA CARRETERA SE HICIERON DEL 3-FEB-1992 AL 12-OCT-1994 POR UN TOTAL DE $181'839,600.00 PESOS NOMINALES.</t>
  </si>
  <si>
    <t>APORTACIÓN INICIAL:   MONTO: $118,707,608.00   FECHA: 31/10/1994
OBSERVACIONES: LOS RECURSOS APORTADOS POR CAPUFE COMO INVERSIÓN PARA LA CONSTRUCCIÓN DE LA CARRETERA FUÉ EN UNA SOLA FECHA: 31-OCT-1994 POR $118'707,608.00 PESOS NOMINALES.</t>
  </si>
  <si>
    <t>APORTACIÓN INICIAL:   MONTO: $50,000,000.00   FECHA: 31/01/1991
OBSERVACIONES: LOS RECURSOS APORTADOS POR CAPUFE COMO INVERSIÓN PARA LA CONSTRUCCIÓN DE LA CARRETERA SE HICIERON DEL 31-ENE-1991 AL 28-DIC-1994 POR UN TOTAL DE $143'779,521.29 PESOS NOMINALES.</t>
  </si>
  <si>
    <t>APORTACIÓN INICIAL:   MONTO: $1,649,510,490.00   FECHA: 06/02/2009
OBSERVACIONES: .</t>
  </si>
  <si>
    <t>APORTACIÓN INICIAL:   MONTO: $1,000.00   FECHA: 26/02/2009
OBSERVACIONES: .</t>
  </si>
  <si>
    <t>APORTACIÓN INICIAL:   MONTO: $5,464,683.00   FECHA: 11/01/1976
OBSERVACIONES: NINGUNA</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</si>
  <si>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</si>
  <si>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</si>
  <si>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APORTACIÓN INICIAL:   MONTO: $1,554,507.45   FECHA: 20/01/1981
OBSERVACIONES: NINGUNA</t>
  </si>
  <si>
    <t>APORTACIÓN INICIAL:   MONTO: $1,236,182.00   FECHA: 22/02/1982
OBSERVACIONES: SE TOMO LA DECISION DE EXTINGUIRLO E INCORPORAR A LOS EMPLEADOS AL FIDEICOMISO DE LOS OBREROS REGISTRADO BAJO EL NUMERO 200610K2N01416, PARA HACER MAS EFICIENTE LA ADMINISTRACION DE LOS RECURSOS.</t>
  </si>
  <si>
    <t>DESTINO: APOYAR, PARCIALMENTE, LOS PROYECTOS DE CARÁCTER EDUCATIVO, CULTURAL Y ACADÉMICO, QUE AYUDEN A ESTRECHAR LOS LAZOS DE AMISTAD, ASÍ COMO A INCREMENTAR EL CONOCIMIENTO MUTUO (MÉXICO-JAPÓN).
CUMPLIMIENTO DE LA MISIÓN:
SE LLEVÓ A CABO LA XLVI REUNIÓN DEL COMITÉ TÉCNICO DEL FIDEICOMISO "MÉXICO JAPÓN" EL 14 DE ABRIL DEL AÑO EN CURSO, OCASIÓN EN QUE SE APROBARON 11 PROYECTOS PRESENTADOS EN EL MARCO DE LA CONVOCATORIA 2010.</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</si>
  <si>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t>
  </si>
  <si>
    <t>APORTACIÓN INICIAL:   MONTO: $262,374,381.60   FECHA: 04/09/2001
OBSERVACIONES: DE CONFORMIDAD CON LAS ESTRATEGIAS DIFERENCIADAS DE FINANCIAMIENTO PARA LAS ESCUELAS BENEFICIADAS DEL PROGRAMA, ESTABLECIDAS POR LAS AUTORIDADES EDUCATIVAS EN LAS ENTIDADES FEDERATIVAS, SE ALCANZÓ UNA COBERTURA DEL CICLO ESCOLAR 2008-2009 DE 40,790, ESCUELAS BENEFICIADAS EN LA FASE VIII.</t>
  </si>
  <si>
    <t>APORTACIÓN INICIAL:   MONTO: $4,000,000.00   FECHA: 20/12/2001
OBSERVACIONES: .</t>
  </si>
  <si>
    <t>APORTACIÓN INICIAL:   MONTO: $13,000,000.00   FECHA: 20/12/2001
OBSERVACIONES: .</t>
  </si>
  <si>
    <t>APORTACIÓN INICIAL:   MONTO: $32,978,793.00   FECHA: 18/12/2001
OBSERVACIONES: EN LOS INDICADORES DEL CUMPLIMIENTO DE LAS METAS, NO SE DA LA OPCIÓN DE OTROS O DE ACREDITADO QUE ES LA UNIDAD DE MEDIDA UTILIZADO EN EL SUBSISTEMA.</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</si>
  <si>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</si>
  <si>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</si>
  <si>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</si>
  <si>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APORTACIÓN INICIAL:   MONTO: $208,291,000.00   FECHA: 24/02/2009
OBSERVACIONES: NO HAY OBSERVACIONES</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</si>
  <si>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</si>
  <si>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ESTADO DE RESULTADOS Y REPORTE DE MOVIMIENTOS.</t>
  </si>
  <si>
    <t>DESTINO: LOS RECURSOS SON UTILIZADOS PARA EFECTUAR LOS PAGOS QUE APOYEN LA EDICION, IMPRESION, PUBLICACION, DISTRIBUCION Y COMERCIALIZACION DE LOS LIBROS QUE INTERESAN AL SUBSISTEMA DGETI Y PROCEDER A LA ADQUISICION DE LOS MATERIALES Y EQUIPO NECESARIO PARA EL CUMPLIMIENTO DEL OBJETO DE ESTE CONVENIO.
CUMPLIMIENTO DE LA MISIÓN:
IMPRESION DE EDICIONES NUEVAS, REIMPRESIONES DE LIBROS Y MATERIALES DE APOYO.</t>
  </si>
  <si>
    <t>APORTACIÓN INICIAL:   MONTO: $46,980,846.00   FECHA: 28/03/1990
OBSERVACIONES: EL IMPORTE DE LA APORTACIÓN INICIAL ESTA EN VIEJOS PESOS. EL SOPORTE DOCUMENTAL INCLUYE: BALANCE, ESTADO DE RESULTADOS Y REPORTE DE MOVIMIENTOS.</t>
  </si>
  <si>
    <t>APORTACIÓN INICIAL:   MONTO: $185,007,660.00   FECHA: 28/03/1990
OBSERVACIONES: EL IMPORTE DE LA APORTACIÓN INICIAL ESTA EN VIEJOS PESOS. EL SOPORTE DOCUMENTAL INCLUYE: BALANCE, ESTADO DE RESULTADOS Y REPORTE DE MOVIMIENTOS.</t>
  </si>
  <si>
    <t>APORTACIÓN INICIAL:   MONTO: $300,000,000.00   FECHA: 16/10/1986
OBSERVACIONES: EN EL MES DE MAYO SE REALIZO UNA AOPORTACIÓN POR 500,000</t>
  </si>
  <si>
    <t>APORTACIÓN INICIAL:   MONTO: $1,000,000.00   FECHA: 17/12/2003
OBSERVACIONES: NO HAY OBSERVACIONES.</t>
  </si>
  <si>
    <t>DESTINO: CENTRO DE TENIS $120?214,056.58; ESTADIO DE SOFTBOL $26,321,667.69; CENTRO DE TENIS: CANCHAS DE TENIS Y ESTACIONAMIENTO 91167620.46; CENTRO DE TENIS: ESTADIO $49'893,344.53; ESTADIO DE SOFTBOL $32'523,340.81; CANCHAS DE FUTBOL $18'729,546.24; CAMPO DE TIRO CON ARCO $33'460,980.18; HOCKEY SOBRE PASTO $31'901,128.8; DOMO USOS MULTIPLES $21'321,685.95; ESTADIO DE BEISBOL $81'495,069.57; ESTUDIOS RELACIONADOS CON LAS OBRAS PARA LOS JUEGOS PANAMERICANOS $1'685,407.82; REALIZACION DE LA GALA DE GIMNASIAS $1'782,500; EQUIPAMIENTO DEL GIMNASIO DE ACONDICIONAMIENTO FISICO Y DE CARDIO $2'999,959.7; EQUIPAMIENTO DEL CENTRO DE MEDICINA Y ESCUELA DEL DEPORTE $5'744,124.29; ESTADIO DE ATLETISMO EN LA UNIDAD DEPORTIVA REVOLUCION $4'681,372.35; PISO SINTETICO Y EQUIPAMIENTO, EN LA UNIDAD DEPORTIVA REVOLUCION, AVILA CAMACHO Y EL CODE ATLAS PARADERO $6'500,000; LABORATORIO NACIONAL DE INVESTIGACION Y CONTROL DE DOPAJE EN EL DEPORTE, CON SEDE EN LA COMISION NACIONAL DE CULTURA FISICA Y DEPORTE $1'716,297.445; EVENTOS DEPORTIVOS RUMBO A LOS JUEGOS PANAMERICANOS GDL 2011 $7'000,000; ESTADIO DE ATLETISMO $31'911,254.04; EQUIPAMIENTO DEPORTIVO $9'885,586.24; EVENTOS DEPORTIVOS RUMBO A LOS JUEGOS PANAMERICANOS $1'160,000.
CUMPLIMIENTO DE LA MISIÓN:
IMPULSAR LA CONSTRUCCIÓN, REMODELACIÓN, REHABILITACIÓN, AMPLIACIÓN, ADECUACIÓN Y EQUIPAMIENTO DE INSTALACIONES, ASÍ COMO LA INFRAESTRUCTURA DEPORTIVA ADECUADA QUE CUMPLA CON LOS ESTÁNDARES QUE MARCA LA NORMATIVIDAD PARA LA EJECUCIÓN DE TODAS Y CADA UNA DE LAS DISCIPLINAS INVOLUCRADAS EN EL DESARROLLO DE ESTA JUSTA DEPORTIVA.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</si>
  <si>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</si>
  <si>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</si>
  <si>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</si>
  <si>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</si>
  <si>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</si>
  <si>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</si>
  <si>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APORTACIÓN INICIAL:   MONTO: $5,000,000.00   FECHA: 22/10/2009
OBSERVACIONES: SIN OBSERVACIONES</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</si>
  <si>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</si>
  <si>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</si>
  <si>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</si>
  <si>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DESTINO: AL PERIODO QUE SE REPORTA, SE LLEVÓ A CABO LA APLICACIÓN DE RECURSOS PARA LAS SIGUIENTES OBRAS: $4'660,194.14 PARA EL "CIRCUITO MULTIFUNCIONAL RÍO DE LAS AVENIDAS" EN EL MUNICIPIO DE PACHUCA Y $1'427,184.46 PARA LA "MODERNIZACIÓN DE UNIDAD DEPORTIVA DE NOPALA DE VILLAGRÁN (PRIMERA ETAPA)". ASIMISMO, DE CONFORMIDAD A LO QUE ESTABLECE EL ART.82, FRACCIÓN XI DE LA LEY FEDERAL DE PRESUPUESTO Y RESPONSABILIDAD HACENDARIA SE LLEVÓ A CABO LA RETENCIÓN DE $25,000.
CUMPLIMIENTO DE LA MISIÓN:
FORTALECER EL DESARROLLO DEL DEPORTE PARA FOMENTAR LA ESTRUCTURA DE PLANEACIÓN Y PARTICIPACIÓN ORGANIZADA EN MATERIA DE DEPORTE Y CULTURA FÍSICA</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</si>
  <si>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</si>
  <si>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</si>
  <si>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</si>
  <si>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APORTACIÓN INICIAL:   MONTO: $10,000,000.00   FECHA: 12/10/2009
OBSERVACIONES: SIN OBSERVACIONES</t>
  </si>
  <si>
    <t>GOBIERNO DEL ESTADO DE BAJA CALIFORNIA</t>
  </si>
  <si>
    <t>201011L6I01531</t>
  </si>
  <si>
    <t>FIDEICOMISO REVOCABLE DE INVERSION Y ADMINISTRACION</t>
  </si>
  <si>
    <t>FORTALECER Y DESARROLLAR UNA ESTRUCTURA DE PLANEACIÒN Y PARTICIPACIÒN ORGANIZADA EN MATERIA DE CULTURA FÌSICA Y DEPORTE; DESARROLLAR INFRAESTRUCTURA Y EQUIPAMIENTO RELACIONADO CON LA CULTURA FÌSICA Y EL DEPORTE Y TODAS AQUELLAS ACCIONES INHERENTES A DICHO RUBRO QUE SEAN AUTORIZADOS POR EL COMITÈ TÈCNICO; REALIZAR ACTIVIDADES PARA LA FORMACIÒN DE UNA CULTURA FÌSICA QUE PERMITA EL ACCESO MASIVO DE LA POBLACIÒN A LA PRÀCTICA SISTEMÀTICA DE ACTIVIDADES FÌSICAS, RECREATIVAS Y DEPORTIVAS; APOYAR DE MANERA INTEGRAL EL DESARROLLO DEL DEPORTE QUE FOMENTE UNA ESTRUCTURA DE PLANEACIÒN Y PARTICIPACIÒN MASIVA ORGANIZADA ENTRE LA POBLACIÒN.</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</si>
  <si>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</si>
  <si>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</si>
  <si>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PROGRAMA DE TECNOLOGÍAS EDUCATIVAS Y DE LA INFORMACIÓN PARA MAESTROS DE EDUCACIÓN BÁSICA</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</si>
  <si>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</si>
  <si>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APORTACIÓN INICIAL:   MONTO: $68,705,554.00   FECHA: 13/06/2000
OBSERVACIONES: CONVENIO EN PROCESO DE EXTINCIÓN</t>
  </si>
  <si>
    <t>APORTACIÓN INICIAL:   MONTO: $141,732,752.00   FECHA: 15/05/2002
OBSERVACIONES: CONVENIO EN PROCESO DE EXTINCIÓN</t>
  </si>
  <si>
    <t>DESTINO: RECURSOS INGRESADOS A LA TESORERÍA DEL HGM, POR TÉRMINO DEL CONTRATO DEL FIDEICOMISO, EN VIRTUD DE HABER CUMPLIDO CON LOS FINES PARA LOS CUALES SE CREÓ EL FONDO DE GARANTÍA.
CUMPLIMIENTO DE LA MISIÓN:
ESTE FIDEICOMISO SE CONSTITUYÓ COMO GARANTÍA DE PAGO, PARA UN ARRENDAMIENTO FINANCIERO POR LA ADQUISICIÓN DE UN ACELERADOR LINEAL PARA EL ÁREA DE ONCOLOGÍA DEL HOSPITAL.</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</si>
  <si>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</si>
  <si>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DESTINO: RECURSOS INGRESADOS A LA TESORERÍA DEL HGM, EN VIRTUS DE TÉRMINO DEL CONTRATO DE FIDEICOMISO, POR HABER CUMPLIDO SUS FINES.
CUMPLIMIENTO DE LA MISIÓN:
FUNGIR DE FONDO DE LIQUIDEZ PARA EL PAGO DE UN EQUIPO DE RESONANCIA MAGNÉTICA, PARA EL HOSPITAL GENERAL DE MÉXICO.</t>
  </si>
  <si>
    <t>APORTACIÓN INICIAL:   MONTO: $3,849,970.01   FECHA: 30/10/2007
OBSERVACIONES: EL FIDEICOMISO NO CUENTA CON COMITÉ TÉCNICO. ASÍ MISMO ESTE FIDEICOMISO HA CUMPLIDO CON SUS FINES POR LO QUE SE DIÓ POR TERMINADO EL CONTRATO CORRESPONDIENTE.</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</si>
  <si>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</si>
  <si>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</si>
  <si>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</si>
  <si>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$14,000,000.00   FECHA: 27/04/1995
OBSERVACIONES: CON FECHA 28 DE FEBRERO DE 2007, SE SUSCRIBIÓ EL CONTRATO DE SUSTITUCIÓN FIDUCIARIA ANTE LA LIQUIDACIÓN DE BANCRI, PASANDO EL SAE A SER FIDUCIARIO SUSTITUTO HASTA EN TANTO LA SHCP DECIDA LA FUSIÓN DE ESTE FIDEICOMISO CON EL DENOMINADO FONDO 95, SE ANEXA CONVENIO DE SUSTITUCIÓN FIDUCIARIA. EL FIDUCIARIO SAE PRESENTÓ LA INFORMACION FINANCIERA AL 31 DE AGOSTO DE 2009, QUE SE ADJUNTA AL PRESENTE. ES DE INFORMAR QUE MEDIANTE FORMATO DE DECLARACIÓN GENERAL DE PAGO DE PRODUCTOS Y APROVECHAMIENTOS SAT-16 SE REALIZÓ EL ENTERO DEL PATRIMONIO LÍQUIDO DE ÉSTE FIDEICOMISO A LA TESOFE POR $251786 DEL 29 DE JUNIO 2009, BAJO LA CLAVE 700048 "RECUPERACIONES DE CAPITAL (FONDOS ENTREGADOS EN FIDEICOMISO A FAVOR DE ENTIDADES FEDERATIVAS Y EMPRESAS PÚBLICAS) EN EFECTIVO, SEGUN TRANSFERENCIA ELECTRÓNICA DE FONDOS 090629024026,DEL QUE SE REMITE COPIA.</t>
  </si>
  <si>
    <t>APORTACIÓN INICIAL:   MONTO: $20,000,000.00   FECHA: 21/06/2002
OBSERVACIONES: EL CONVENIO DE EXTINCIÓN SE SUSCRIBIÓ EL 27 DE JULIO DE 2005, NO OBSTANTE POR CIRCUNSTANCIAS AJENAS A LA PRESENTE ADMINISTRACIÓN NO SE PROCEDIÓ A DARLO DE BAJA EN EL MODULO DE FIDEICOMISOS. SE ADJUNTA NOTA INFORMATIVA Y CONVENIO SUSCRITO QUE DETALLA LA EVOLUCIÓN DE LOS TRAMITES.</t>
  </si>
  <si>
    <t>APORTACIÓN INICIAL:   MONTO: $500,000,000.00   FECHA: 20/12/1996
OBSERVACIONES: YA QUE EL CONVENIO DE EXTINCIÓN FUE AUTORIZADO POR LA SHCP SEGUN OFICIO 312-A-1-0469 DE FECHA 1 DE FEBRERO DE 2006 Y QUE NO FUE FIRMADO POR EL SUBSECRETARIO DE EGRESOS Y POR EL OFICIAL MAYOR EN LA SRA DEBIDO A LA EXISTENCIA DE UNA DIFERENCIA EN LOS RECURSOS ENTERADOS A LA TESOFE POR $ 2,341.97, SE ESTÁ ACLARANDO LA DIFERENCIA CON NAFIN Y SE REPONDRA EL PROCESO DE FIRMA DEL CONVENIO CON LAS NUEVAS AUTORIDADES, INICIANDO LA DECLARATORIO DE EXTINCIÓN EN EL MENU EXTINCIÓN DE ESTE MODULO DEL PIPP</t>
  </si>
  <si>
    <t>APORTACIÓN INICIAL:   MONTO: $93,927,144.00   FECHA: 09/06/1994
OBSERVACIONES: POR INSTRUCCIÓN DEL COMITÉ TÉCNICO DEL FIDEICOMISO 193 PUERTO LOS CABOS SE LLEVÓ A CABO LA ACTUALIZACIÓN DEL PRECIO PROMEDIO DE LA SUPERFICIE VENDIBLE POR METRO CUADRADO QUE SE DEBERÁ PAGAR A FIFONAFE POR SU APORTACIÓN, CONFORME AL ÍNDICE DE PRECIOS AL CONSUMIDOR DE LOS ESTADOS UNIDOS DE AMÉRICA.</t>
  </si>
  <si>
    <t>APORTACIÓN INICIAL:   MONTO: $63,800,000.00   FECHA: 16/11/2006
OBSERVACIONES: LA INFORMACIÓN FINANCIERA FUE PROPORCIONADA POR LA GERENCIA FIDUCIARIA DE ADMINISTRACIÓN DEL BANCO NACIONAL DE OBRAS Y SERVICIOS PÚBLICOS, S.N.C.(BANOBRAS). LA INFORMACIÓN ADMINISTRATIVA FUE REQUISITADA DE CONFORMIDAD CON LOS REGISTROS DE LA DIRECCIÓN GENERAL DE PROGRAMACIÓN Y PRESUPUESTO. EL ÓRGANO INTERNO DE CONTROL EN LA SEMARNAT, LLEVÓ A CABO LA AUDITORÍA 29/2009 A LA DIRECCIÓN GENERAL DE PROGRAMACIÓN Y PRESUPUESTO, MISMA QUE CONSIDERÓ AL FIDEICOMISO EN CUESTIÓN, DE FECHA 21 DE DICIEMBRE DE 2009.</t>
  </si>
  <si>
    <t>DR. JOSÉ A. SARUKHAN KERMES, DR. JORGE SOBERON MAINERO, M EN Z. JORGE LLORENTE BOUSQUETS.</t>
  </si>
  <si>
    <t>APORTACIÓN INICIAL:   MONTO: $400.00   FECHA: 18/05/1993
OBSERVACIONES: SE CUENTA CON ESTADOS FINANCIEROS DICTAMINADOS POR EL DESPACHO EXTERNO JOSÉ ANTONIO LABARTHE Y CIA., S.C. AL 31 DE DICIEMBRE DE 2009. EL SALDO AL TRIMESTRE SE ENCUENTRA COMPROMETIDO. EL ÓRGANO INTERNO DE CONTROL EN LA SEMARNAT LLEVÓ A CABO LA AUDITORÍA 29/2009 A LA DIRECCIÓN GENERAL DE PROGRAMACIÓN Y PRESUPUESTO, MISMA QUE CONSIDERÓ AL ACTO JURÍDICO EN CUESTIÓN, DE FECHA 21 DE DICIEMBRE DE 2009.</t>
  </si>
  <si>
    <t>APORTACIÓN INICIAL:   MONTO: $31,860,000.00   FECHA: 25/05/2006
OBSERVACIONES: SIN OBSERVACIONES.</t>
  </si>
  <si>
    <t>APORTACIÓN INICIAL:   MONTO: $15,353,864.00   FECHA: 28/11/1994
OBSERVACIONES: EL ÓRGANO INTERNO DE CONTROL EN LA SEMARNAT LLEVÓ A CABO LA AUDITORÍA 29/2009 A LA DIRECCIÓN GENERAL DE PROGRAMACIÓN Y PRESUPUESTO, MISMA QUE CONSIDERÓ AL ACTO JURÍDICO EN CUESTIÓN, DE FECHA 21 DE DICIEMBRE DE 2009.</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</si>
  <si>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RENDIMIENTOS DISPONIBLES EN 2011. EL ÓRGANO INTERNO DE CONTROL EN LA SEMARNAT LLEVÓ A CABO LA AUDITORÍA 29/2009 A LA DIRECCIÓN GENERAL DE PROGRAMACIÓN Y PRESUPUESTO, MISMA QUE CONSIDERÓ AL ACTO JURÍDICO EN CUESTIÓN, DE FECHA 21 DE DICIEMBRE DE 2009.</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</si>
  <si>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t>
  </si>
  <si>
    <t>APORTACIÓN INICIAL:   MONTO: $746,579,503.00   FECHA: 10/12/2007
OBSERVACIONES: SIN OBSERVACIONES</t>
  </si>
  <si>
    <t>APORTACIÓN INICIAL:   MONTO: $391,322,372.00   FECHA: 22/07/2009
OBSERVACIONES: SIN OBSERVACIONES</t>
  </si>
  <si>
    <t>APORTACIÓN INICIAL:   MONTO: $35,000,000.00   FECHA: 28/02/2002
OBSERVACIONES: LA DISPONIBILIDAD CORRESPONDE A LA REPORTADA POR EL FIDUCIARIO.</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</si>
  <si>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</si>
  <si>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</si>
  <si>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</si>
  <si>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</si>
  <si>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APORTACIÓN INICIAL:   MONTO: $1.00   FECHA: 18/03/1967
OBSERVACIONES: SE DISEÑO PLAN DE TRABAJO PARA REVISIÓN DE DATOS DEL CONVENIO DE EXTINCIÓN</t>
  </si>
  <si>
    <t>APORTACIÓN INICIAL:   MONTO: $3,000.00   FECHA: 15/07/1999
OBSERVACIONES: FIDEICOMISO EN OPERACION PRESENTA UN AVANCE EN LA REGULARIZACION DE LOS DERECHOS DE VIA DE 97.26%.</t>
  </si>
  <si>
    <t>APORTACIÓN INICIAL:   MONTO: $50,000,000.00   FECHA: 26/12/2003
OBSERVACIONES: CON LA INCORPORACION DEL PROGRAMA PRESUPUESTARIO "PP" COMO CATEGORIA PROGRAMATICA; A PARTIR DEL EJERCICIO 2008, LA ENTIDAD INCORPORO LA ACTIVIDAD INSTITUCIONAL 527 " PAGO DE PENSIONES Y JUBILACIONES AL PERSONAL DE P.M.I.", ASI COMO EL PROGRAMA PRIORITARIO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EL 15 DE ENERO DE 2010, CON CIFRAS AL 31 DE 2009 CON FOLIO NO. 1460531, EL CUAL FUE AUTORIZADO POR LA SENER Y LA SHCP EL 21 DE ENERO DE 2010. POR OTRA PARTE, CON FECHA 10 DE MARZO DE 2009, SE COMUNICÓ A TRAVÉS DEL CUARTO CONVENIO MODIFICATORIO LA SUSTITUCIÓN DEL FIDUCIARIO AL PASAR DE BANAMEX A SCOTIABANK.</t>
  </si>
  <si>
    <t>APORTACIÓN INICIAL:   MONTO: $150,000.00   FECHA: 30/06/2000
OBSERVACIONES: NINGUNA</t>
  </si>
  <si>
    <t>DESTINO: PAGAR CON CARGO AL PATRIMONIO FIDEICOMITIDO LOS GASTOS PREVIOS DE LAS OBRAS INCLUIDAS EN PAQUETES PIDIREGAS DE INVERSION FINANCIADA DIRECTA Y ADQUISICION DE TURBOGENERADORES PARA PROYECTOS CRITICOS.
CUMPLIMIENTO DE LA MISIÓN:
PARA EL AÑO 2010, SE ESTIMA LA LICITACION DE 34 PROYECTOS PIDIREGAS.</t>
  </si>
  <si>
    <t>APORTACIÓN INICIAL:   MONTO: $10,000,000.00   FECHA: 15/08/2003
OBSERVACIONES: NINGUNA</t>
  </si>
  <si>
    <t>APORTACIÓN INICIAL:   MONTO: $100,000.00   FECHA: 22/11/1996
OBSERVACIONES: NINGUNA</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</si>
  <si>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</si>
  <si>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</si>
  <si>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</si>
  <si>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14/09/1998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</si>
  <si>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15/01/1999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</si>
  <si>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$500,000.00   FECHA: 10/10/1990
OBSERVACIONES: NINGUNA</t>
  </si>
  <si>
    <t>DESTINO: ADMINISTRACION E INVERSION DE LOS RECURSOS DERIVADOS DE LA APLICACION DEL ART. 19, FRACC.V, INCISO C DE LA LEY FEDERAL DE PRESUPUESTO Y RESPONSABILIDAD HACENDARIA.
CUMPLIMIENTO DE LA MISIÓN:
INVERSION DE PETROLEOS MEXICANOS Y ORGANISMOS SUBSIDIARIOS DERIVADA DE LA APLICACION DEL ART. 19 FRACC V, INCISO C DE LA LEY FEDERAL DE PRESUPUESTO Y RESPONSABILIDAD HACENDARIA</t>
  </si>
  <si>
    <t>APORTACIÓN INICIAL:   MONTO: $1,524,815.12   FECHA: 29/07/2005
OBSERVACIONES: SE CONTINUA CON EL PROCESO DE EXTINCIÓN DEL FIDEICOMISO A TRAVÉS DE LA UNIDAD JURIDICA DE LA ENTIDAD.</t>
  </si>
  <si>
    <t>APORTACIÓN INICIAL:   MONTO: $250,676.26   FECHA: 30/01/2006
OBSERVACIONES: SE CONTINUA CON EL PROCESO DE EXTINCIÓN DEL FIDEICOMISO A TRAVÉS DE LA UNIDAD JURIDICA DE LA ENTIDAD.</t>
  </si>
  <si>
    <t>APORTACIÓN INICIAL:   MONTO: $999,996.00   FECHA: 27/12/2001
OBSERVACIONES: INFORMACIÓN DEFINITIVA.</t>
  </si>
  <si>
    <t>APORTACIÓN INICIAL:   MONTO: $750,000.00   FECHA: 27/12/2001
OBSERVACIONES: INFORMACIÓN DEFINITIVA.</t>
  </si>
  <si>
    <t>APORTACIÓN INICIAL:   MONTO: $1,050,000.00   FECHA: 27/12/2001
OBSERVACIONES: INFORMACIÓN DEFINITIVA.</t>
  </si>
  <si>
    <t>APORTACIÓN INICIAL:   MONTO: $500,000.00   FECHA: 27/12/2001
OBSERVACIONES: INFORMACIÓN DEFINITIVA.</t>
  </si>
  <si>
    <t>APORTACIÓN INICIAL:   MONTO: $36,292,238.00   FECHA: 08/01/2010
OBSERVACIONES: EL DEPOSITO DE LA APORTACION INICIAL SE PAGO COMO ADEFAS, CORRESPONDIENTE A EJERCICIO FISCAL 2009 Y SE REALIZO EL DIA 8 DE ENERO DE 2010.</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</si>
  <si>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</si>
  <si>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</si>
  <si>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$212,400,000.00   FECHA: 28/10/1992
OBSERVACIONES: SE CONTINUARÁ CON LOS TRÁMITES PARA PROCEDER A LA EXTINCIÓN DEL FIDEICOMISO, DEBIDO A QUE YA CUMPLIÓ CON LOS OBJETIVOS POR EL CUAL FUE CREADO. EN CONSECUENCIA, FONATUR DEJÓ DE SER PROPIETARIO DEL TERRENO MATERIA DE ESTE FIDEICOMISO.</t>
  </si>
  <si>
    <t>APORTACIÓN INICIAL:   MONTO: $11,017,019.00   FECHA: 16/06/1978
OBSERVACIONES: LA DISPONIBILIDAD CORRESPONDE AL INCISO F) CON LA FINALIDAD DE CUBRIR LAS PRIMAS DE ANTIGUEDAD PAGADERAS A EMPLEADOS CON QUINCE AÑOS O MAS DE SERVICIO ESTABLECIDAS EN LAS POLITICAS.</t>
  </si>
  <si>
    <t>DESTINO: NO SE REPORTAN MOVIMIENTOS.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MAMERA IRREGULAR, YA QUE LA PARTICIPACION DEL GOBIERNO FEDERAL NO FUE COMO FIDEICOMITENTE, SINO COMO "COADYUVANTE" Y FIDEICOMISARIO.</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</si>
  <si>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DEL FIDEICOMISO.</t>
  </si>
  <si>
    <t>DESTINO: HONORARIOS FIDUCIARIOS.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</si>
  <si>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APORTACIÓN INICIAL:   MONTO: $14,257,183.68   FECHA: 28/12/2004
OBSERVACIONES: EL PATRIMONIO CORRESPONDE AL SALDO DE LA SUBCUENTA 5037024.</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</si>
  <si>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</si>
  <si>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PRIMER TRIMESTRE DE 2010.</t>
  </si>
  <si>
    <t>APORTACIÓN INICIAL:   MONTO: $50,000,000.00   FECHA: 28/09/2007
OBSERVACIONES: .</t>
  </si>
  <si>
    <t>APORTACIÓN INICIAL:   MONTO: $776,000,000.00   FECHA: 28/09/2007
OBSERVACIONES: .</t>
  </si>
  <si>
    <t>APORTACIÓN INICIAL:   MONTO: $100,000.00   FECHA: 03/11/2000
OBSERVACIONES: NINGUNA</t>
  </si>
  <si>
    <t>APORTACIÓN INICIAL:   MONTO: $2,500,000.00   FECHA: 30/10/2007
OBSERVACIONES: NINGUNA</t>
  </si>
  <si>
    <t>APORTACIÓN INICIAL:   MONTO: $100,000.00   FECHA: 14/11/2000
OBSERVACIONES: NO EXISTEN OBSERVACIONES</t>
  </si>
  <si>
    <t>APORTACIÓN INICIAL:   MONTO: $10,000.00   FECHA: 22/12/2000
OBSERVACIONES: LA DISPONIBILIDAD ANTERIOR ($36,367,575) AL 31 DE DICIEMBRE DE 2008, ESTÁ DETERMINADA DE ACUERDO AL FLUJO DE EFECTIVO DEL CUARTO TRIMESTRE DE 2008.</t>
  </si>
  <si>
    <t>DESTINO: COMISIONES BANCARIAS Y GASTO DE INVERSION FORTALECIMIENTO LABORATORIO PROYECTO AERONAUTICA.
CUMPLIMIENTO DE LA MISIÓN:
----</t>
  </si>
  <si>
    <t>APORTACIÓN INICIAL:   MONTO: $10,000.00   FECHA: 20/10/2005
OBSERVACIONES: ---LA DISPONIBILIDAD QUE SE REPORTO EN EL RENGLÓN ANTERIOR ES DEL EJERCICIO 2009</t>
  </si>
  <si>
    <t>APORTACIÓN INICIAL:   MONTO: $505,950.00   FECHA: 21/12/2000
OBSERVACIONES: NINGUNA</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</si>
  <si>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</si>
  <si>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</si>
  <si>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</si>
  <si>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</si>
  <si>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$1,600,000.00   FECHA: 07/11/2000
OBSERVACIONES: CON FECHA 24 DE JUNIO SE FORMALIZÓ CONVENIO MODIFICATORIO YA QUE NO FUE EXTINTO CONFORME SE HABIA APROBADO</t>
  </si>
  <si>
    <t>APORTACIÓN INICIAL:   MONTO: $2,100,000.00   FECHA: 20/12/2001
OBSERVACIONES: POR LO QUE RESPECTA A LA INFORMACIÒN PRESENTADA EN INDICADOR ESTA SE PRESENTA CON CIFRAS ACUMULADAS. EN EL SALDO INICIAL SE INCLUYE LA CUENTA DE CHEQUES PARA GASTOS OPERATIVOS</t>
  </si>
  <si>
    <t>APORTACIÓN INICIAL:   MONTO: $15,000,000.00   FECHA: 21/12/2001
OBSERVACIONES: POR LO QUE RESPECTA A LA INFORMACIÒN PRESENTADA EN INDICADOR ESTA SE PRESENTA CON CIFRAS ACUMULADAS.</t>
  </si>
  <si>
    <t>APORTACIÓN INICIAL:   MONTO: $10,000,000.00   FECHA: 20/12/2001
OBSERVACIONES: POR LO QUE RESPECTA A LA INFORMACIÒN PRESENTADA EN INDICADOR ESTA SE PRESENTA CON CIFRAS ACUMULADAS. EN EL SALDO INICIAL SE INCLUYE LA CUENTA DE CHEQUES PARA GASTOS OPERATIVOS</t>
  </si>
  <si>
    <t>APORTACIÓN INICIAL:   MONTO: $29,000,000.00   FECHA: 07/03/2002
OBSERVACIONES: POR LO QUE RESPECTA A LA INFORMACIÒN PRESENTADA EN INDICADOR ESTA SE PRESENTA CON CIFRAS ACUMULADAS. EN EL SALDO INICIAL SE INCLUYE LA CUENTA DE CHEQUES PARA GASTOS OPERATIVOS</t>
  </si>
  <si>
    <t>APORTACIÓN INICIAL:   MONTO: $13,184,700.00   FECHA: 15/03/2002
OBSERVACIONES: POR LO QUE RESPECTA A LA INFORMACIÒN PRESENTADA EN INDICADOR ESTA SE PRESENTA CON CIFRAS ACUMULADAS. EN EL SALDO INICIAL SE INCLUYE LA CUENTA DE CHEQUES PARA GASTOS OPERATIVOS</t>
  </si>
  <si>
    <t>APORTACIÓN INICIAL:   MONTO: $108,191,470.00   FECHA: 21/12/2001
OBSERVACIONES: POR LO QUE RESPECTA A LA INFORMACIÒN PRESENTADA EN INDICADOR ESTA SE PRESENTA CON CIFRAS ACUMULADAS.</t>
  </si>
  <si>
    <t>APORTACIÓN INICIAL:   MONTO: $40,000,000.00   FECHA: 16/10/2002
OBSERVACIONES: POR LO QUE RESPECTA A LA INFORMACIÒN PRESENTADA EN INDICADOR ESTA SE PRESENTA CON CIFRAS ACUMULADAS. EN EL SALDO INICIAL SE INCLUYE LA CUENTA DE CHEQUES PARA GASTOS OPERATIVOS</t>
  </si>
  <si>
    <t>APORTACIÓN INICIAL:   MONTO: $18,000,000.00   FECHA: 17/09/2002
OBSERVACIONES: POR LO QUE RESPECTA A LA INFORMACIÒN PRESENTADA EN INDICADOR ESTA SE PRESENTA CON CIFRAS ACUMULADAS. EN EL SALDO INICIAL SE INCLUYE LA CUENTA DE CHEQUES PARA GASTOS OPERATIVOS</t>
  </si>
  <si>
    <t>APORTACIÓN INICIAL:   MONTO: $15,000,000.00   FECHA: 20/12/2002
OBSERVACIONES: POR LO QUE RESPECTA A LA INFORMACIÒN PRESENTADA EN INDICADOR ESTA SE PRESENTA CON CIFRAS ACUMULADAS.</t>
  </si>
  <si>
    <t>APORTACIÓN INICIAL:   MONTO: $110,000,000.00   FECHA: 20/12/2002
OBSERVACIONES: POR LO QUE RESPECTA A LA INFORMACIÒN PRESENTADA EN INDICADOR ESTA SE PRESENTA CON CIFRAS ACUMULADAS. EN EL SALDO INICIAL SE INCLUYE LA CUENTA DE CHEQUES PARA GASTOS OPERATIVOS</t>
  </si>
  <si>
    <t>APORTACIÓN INICIAL:   MONTO: $4,000,000.00   FECHA: 20/12/2002
OBSERVACIONES: POR LO QUE RESPECTA A LA INFORMACIÒN PRESENTADA EN INDICADOR ESTA SE PRESENTA CON CIFRAS ACUMULADAS.</t>
  </si>
  <si>
    <t>APORTACIÓN INICIAL:   MONTO: $30,000,000.00   FECHA: 24/09/2003
OBSERVACIONES: POR LO QUE RESPECTA A LA INFORMACIÒN PRESENTADA EN INDICADOR ESTA SE PRESENTA CON CIFRAS ACUMULADAS. EN EL SALDO INICIAL SE INCLUYE LA CUENTA DE CHEQUES PARA GASTOS OPERATIVOS</t>
  </si>
  <si>
    <t>APORTACIÓN INICIAL:   MONTO: $3,000,000.00   FECHA: 24/12/2003
OBSERVACIONES: POR LO QUE RESPECTA A LA INFORMACIÒN PRESENTADA EN INDICADOR ESTA SE PRESENTA CON CIFRAS ACUMULADAS.</t>
  </si>
  <si>
    <t>APORTACIÓN INICIAL:   MONTO: $24,000,000.00   FECHA: 24/12/2003
OBSERVACIONES: POR LO QUE RESPECTA A LA INFORMACIÒN PRESENTADA EN INDICADOR ESTA SE PRESENTA CON CIFRAS ACUMULADAS. EN EL SALDO INICIAL SE INCLUYE LA CUENTA DE CHEQUES PARA GASTOS OPERATIVOS</t>
  </si>
  <si>
    <t>APORTACIÓN INICIAL:   MONTO: $5,000,000.00   FECHA: 23/01/2004
OBSERVACIONES: POR LO QUE RESPECTA A LA INFORMACIÒN PRESENTADA EN INDICADOR ESTA SE PRESENTA CON CIFRAS ACUMULADAS.</t>
  </si>
  <si>
    <t>APORTACIÓN INICIAL:   MONTO: $2,000,000.00   FECHA: 20/12/2007
OBSERVACIONES: POR LO QUE RESPECTA A LA INFORMACIÒN PRESENTADA EN INDICADOR SE PRESENTA CON CIFRAS ACUMULADAS. EN LOS RENDIMIENTOS SE REPORTA VARIACIÓN POR EL TIPO DE CAMBIO YA QUE ESTE FONDO TIENE UNA CUENTA DE INVERSIÓN EN EUROS</t>
  </si>
  <si>
    <t>APORTACIÓN INICIAL:   MONTO: $207,725,000.00   FECHA: 23/09/2008
OBSERVACIONES: SE PRESENTAN EN EL CUMPLIMIENTO DE LA MISIÓN CIFRAS ACUMULADAS EN MILLONES DE PESOS. EN EL SALDO INICIAL SE INCLUYE LA CUENTA DE CHEQUES PARA GASTOS OPERATIVOS</t>
  </si>
  <si>
    <t>APORTACIÓN INICIAL:   MONTO: $37,760,000.00   FECHA: 23/09/2008
OBSERVACIONES: EN EL SALDO INICIAL SE INCLUYE LA CUENTA DE CHEQUES PARA GASTOS OPERATIVOS EN EL SALDO INICIAL SE INCLUYE LA CUENTA DE CHEQUES PARA GA OPERATIVOS</t>
  </si>
  <si>
    <t>APORTACIÓN INICIAL:   MONTO: $2,800,000.00   FECHA: 02/12/2008
OBSERVACIONES: POR LO QUE RESPECTA A LA INFORMACIÒN PRESENTADA EN INDICADOR ESTA SE PRESENTA CON CIFRAS ACUMULADAS.</t>
  </si>
  <si>
    <t>APORTACIÓN INICIAL:   MONTO: $50,000,000.00   FECHA: 19/02/2009
OBSERVACIONES: POR LO QUE RESPECTA A LA INFORMACIÒN PRESENTADA EN INDICADOR SE PRESENTA CON CIFRAS ACUMULADAS.</t>
  </si>
  <si>
    <t>APORTACIÓN INICIAL:   MONTO: $50,000,000.00   FECHA: 31/12/2009
OBSERVACIONES: POR LO QUE RESPECTA A LA INFORMACIÒN PRESENTADA EN INDICADOR ESTA SE PRESENTA CON CIFRAS ACUMULADAS.</t>
  </si>
  <si>
    <t>APORTACIÓN INICIAL:   MONTO: $10,000,000.00   FECHA: 01/03/2010
OBSERVACIONES: NINGUNA</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</si>
  <si>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</si>
  <si>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APORTACIÓN INICIAL:   MONTO: $1,000,000.00   FECHA: 13/11/2000
OBSERVACIONES: N/A</t>
  </si>
  <si>
    <t>APORTACIÓN INICIAL:   MONTO: $688,639.00   FECHA: 28/01/2008
OBSERVACIONES: ESTE FIDEICOMISO FUNCIONA UNICAMENTE CON RECURSOS AUTOGENERADOS</t>
  </si>
  <si>
    <t>APORTACIÓN INICIAL:   MONTO: $319,752.10   FECHA: 19/12/2001
OBSERVACIONES: FONDO DE AHORRO DEL PERSONAL DE MANDOS MEDIOS Y SUPERIORES</t>
  </si>
  <si>
    <t>APORTACIÓN INICIAL:   MONTO: $11,027,528.68   FECHA: 28/10/2004
OBSERVACIONES: 0</t>
  </si>
  <si>
    <t>APORTACIÓN INICIAL:   MONTO: $18,050.00   FECHA: 07/11/2000
OBSERVACIONES: EL SALDO DE "APORTACIONES DE RECURSOS FISCALES", "APORTACIONES DE RECURSOS PROPIOS (PÚBLICOS FEDERALES)", "OTROS PRODUCTOS Y BENEFICIOS", "ENTEROS A LA TESOFE" Y "OTRAS APORTACIONES" POR LA CANTIDAD DE $0.00 (CERO PESOS MN) RESPECTIVAMENTE, OBEDECE A QUE ESTE FIDEICOMISO NO HA RECIBIDO DURANTE ESTE PERIODO CANTIDAD ALGUNA POR ESTOS CONCEPTOS, NO SE HAN REALIZADO EROGACIONES ACUMULADAS NI ENTEROS A LA TESOFE. EL SALDO DE DISPONIBILIDAD A DICIEMBRE DE 2008 CORRESPONDE A LA DISPONIBILIDAD PATRIMONIAL FINAL DE ESE EJERCICIO.</t>
  </si>
  <si>
    <t>APORTACIÓN INICIAL:   MONTO: $8,500,000.00   FECHA: 24/11/2000
OBSERVACIONES: EN EL SISTEMA DEL PROCESO INTEGRAL DE PROGRAMACION Y PRESUPUESTO "PIPP" DEL EJERCICIO 2010, SE ENCUENTRA VIGENTE LA CLAVE DE ACTUALIZACION DEL FIDEICOMISO 1750-2. NOTA: LA CANTIDAD DE 8,832,587.03 CORRESPONDE A LA DISPONIBILIDAD FINAL DEL EJERCICIO 2009</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</si>
  <si>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</si>
  <si>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</si>
  <si>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</si>
  <si>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</si>
  <si>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</si>
  <si>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</si>
  <si>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APORTACIÓN INICIAL:   MONTO: $1,000,000.00   FECHA: 25/03/2010
OBSERVACIONES: SIN OBSERVACIONES.</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</si>
  <si>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</si>
  <si>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</si>
  <si>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$5,000,000.00   FECHA: 12/04/2002
OBSERVACIONES: EL CONACYT Y EL GOBIERNO DEL ESTADO DE AGUASCALIENTES SON FIDEICOMITENTES. EN EL SALDO INICIAL SE INCLUYE LA CUENTA DE CHEQUES PARA GASTOS OPERATIVOS</t>
  </si>
  <si>
    <t>APORTACIÓN INICIAL:   MONTO: $2,000,000.00   FECHA: 29/10/2001
OBSERVACIONES: EL CONACYT Y EL GOBIERNO DEL ESTADO DE BAJA CALIFORNIA SON FIDEICOMITENTES DEL FIDEICOMISO. EN EL SALDO INICIAL SE INCLUYE LA CUENTA DE CHEQUES PARA GASTOS OPERATIVOS</t>
  </si>
  <si>
    <t>APORTACIÓN INICIAL:   MONTO: $8,000,000.00   FECHA: 01/03/2002
OBSERVACIONES: EL CONACYT Y EL GOBIERNO DEL ESTADO DE COAHUILA PARTICIPAN COMO FIDEICOMITENTES EN EL FONDO.</t>
  </si>
  <si>
    <t>APORTACIÓN INICIAL:   MONTO: $2,000,000.00   FECHA: 07/03/2002
OBSERVACIONES: EL CONACYT Y EL GOBIERNO DEL ESTADO PARTICIPAN COMO FIDEICOMITENTES DEL FONDO.</t>
  </si>
  <si>
    <t>APORTACIÓN INICIAL:   MONTO: $3,000,000.00   FECHA: 07/03/2002
OBSERVACIONES: POR LO QUE RESPECTA A LA INFORMACION PRESENTADA EN EL INDICADOR PRESENTA CIFRAS ACUMULADAS.</t>
  </si>
  <si>
    <t>APORTACIÓN INICIAL:   MONTO: $6,000,000.00   FECHA: 17/12/2001
OBSERVACIONES: EL CONACYT Y EL GOBIERNO DEL ESTADO PARTICIPAN COMO FIDEICOMITENTES DEL FONDO. EN EL SALDO INICIAL SE INCLUYE LA CUENTA DE CHEQUES PARA GASTOS OPERATIVOS</t>
  </si>
  <si>
    <t>APORTACIÓN INICIAL:   MONTO: $2,000,000.00   FECHA: 17/12/2001
OBSERVACIONES: EL CONACYT Y EL GOBIERNO DEL ESTADO DE GUERRERO PARTICIPAN COMO FIDEICOMITENTES DEL FONDO. EN EL SALDO INICIAL SE INCLUYE LA CUENTA DE CHEQUES PARA GASTOS OPERATIVOS</t>
  </si>
  <si>
    <t>APORTACIÓN INICIAL:   MONTO: $2,500,000.00   FECHA: 11/01/2002
OBSERVACIONES: EL CONACYT Y EL GOBIERNO DEL ESTADO PARTICIPAN COMO FIDEICOMITENTES EN EL FONDO. EN EL SALDO INICIAL SE INCLUYE LA CUENTA DE CHEQUES PARA GASTOS OPERATIVOS</t>
  </si>
  <si>
    <t>APORTACIÓN INICIAL:   MONTO: $8,847,952.20   FECHA: 01/03/2002
OBSERVACIONES: EL CONACYT Y EL GOBIERNO DEL ESTADO DE NUEVO LEON PARTICIPAN COMO FIDEICOMITENTES EN EL FONDO. EN EL SALDO INICIAL SE INCLUYE LA CUENTA DE CHEQUES PARA GASTOS OPERATIVOS0</t>
  </si>
  <si>
    <t>APORTACIÓN INICIAL:   MONTO: $2,000,000.00   FECHA: 11/01/2002
OBSERVACIONES: EL CONACYT Y EL GOBIERNO DEL ESTADO DE PUEBLA PARTICIPAN COMO FIDEICOMITENTES EN EL FONDO. EN EL SALDO INICIAL SE INCLUYE LA CUENTA DE CHEQUES PARA GASTOS OPERATIVOS</t>
  </si>
  <si>
    <t>APORTACIÓN INICIAL:   MONTO: $3,000,000.00   FECHA: 14/12/2001
OBSERVACIONES: EL CONACYT Y EL GOBIERNO DEL ESTADO DE QUINTANA ROO PARTICIPAN COMO FIDEICOMITENTES DEL FONDO. EN EL SALDO INICIAL SE INCLUYE LA CUENTA DE CHEQUES PARA GASTOS OPERATIVOS</t>
  </si>
  <si>
    <t>APORTACIÓN INICIAL:   MONTO: $6,000,000.00   FECHA: 01/03/2002
OBSERVACIONES: EL CONACYT Y EL GOBIERNO DEL ESTADO DE SAN LUIS POTOSI PARTICIPAN COMO FIDEICOMITENTES DEL FONDO. EN EL SALDO INICIAL SE INCLUYE LA CUENTA DE CHEQUES PARA GASTOS OPERATIVOS</t>
  </si>
  <si>
    <t>APORTACIÓN INICIAL:   MONTO: $2,000,000.00   FECHA: 02/04/2002
OBSERVACIONES: EL CONACYT Y EL GOBIERNO DEL ESTADO DE SONORA PARTICIPAN COMO FIDEICOMITENTES EN EL FONDO. EN EL SALDO INICIAL SE INCLUYE LA CUENTA DE CHEQUES PARA GASTOS OPERATIVOS</t>
  </si>
  <si>
    <t>APORTACIÓN INICIAL:   MONTO: $3,500,000.00   FECHA: 19/12/2001
OBSERVACIONES: EL CONACYT Y EL GOBIERNO DEL ESTADO DE TAMAULIPAS PARTICIPAN COMO FIDEICOMITENTES EN EL FONDO. EN EL SALDO INICIAL SE INCLUYE LA CUENTA DE CHEQUES PARA GASTOS OPERATIVOS</t>
  </si>
  <si>
    <t>APORTACIÓN INICIAL:   MONTO: $2,000,000.00   FECHA: 11/01/2002
OBSERVACIONES: EL CONACYT Y EL GOBIERNO DEL ESTADO DE TLAXCALA PARTICIPAN COMO FIDEICOMITENTES EN EL FONDO. EN EL SALDO INICIAL SE INCLUYE LA CUENTA DE CHEQUES PARA GASTOS OPERATIVOS</t>
  </si>
  <si>
    <t>APORTACIÓN INICIAL:   MONTO: $3,000,000.00   FECHA: 02/04/2002
OBSERVACIONES: EL CONACYT Y EL GOBIERNO DEL ESTADO DE ZACATECAS PARTICIPAN COMO FIDEICOMITENTES EN EL FONDO. EN EL SALDO INICIAL SE INCLUYE LA CUENTA DE CHEQUES PARA GASTOS OPERATIVOS</t>
  </si>
  <si>
    <t>APORTACIÓN INICIAL:   MONTO: $7,300,000.00   FECHA: 24/07/2002
OBSERVACIONES: EL CONACYT Y EL GOBIERNO DEL ESTADO DE NAYARIT PARTICIPAN COMO FIDEICOMITENTES EN EL FONDO. EN EL SALDO INICIAL SE INCLUYE LA CUENTA DE CHEQUES PARA GASTOS OPERATIVOS</t>
  </si>
  <si>
    <t>APORTACIÓN INICIAL:   MONTO: $1,500,000.00   FECHA: 24/07/2002
OBSERVACIONES: EL CONACYT Y EL GOBIERNO DEL ESTADO PARTICIPAN COMO FIDEICOMITENTES DEL FONDO. EN EL SALDO INICIAL SE INCLUYE LA CUENTA DE CHEQUES PARA GASTOS OPERATIVOS</t>
  </si>
  <si>
    <t>APORTACIÓN INICIAL:   MONTO: $6,600,000.00   FECHA: 27/08/2002
OBSERVACIONES: EL CONACYT Y EL GOBIERNO DEL ESTADO DE TABASCO PARTICIPAN COMO FIDEICOMITENTES EN EL FONDO. EN EL SALDO INICIAL SE INCLUYE LA CUENTA DE CHEQUES PARA GASTOS OPERATIVOS</t>
  </si>
  <si>
    <t>APORTACIÓN INICIAL:   MONTO: $3,000,000.00   FECHA: 24/10/2002
OBSERVACIONES: EL CONACYT Y EL GOBIERNO DEL ESTADO DE YUCATAN PARTICIPAN COMO FIDEICOMITENTES EN EL FONDO. EN EL SALDO INICIAL SE INCLUYE LA CUENTA DE CHEQUES PARA GASTOS OPERATIVOS</t>
  </si>
  <si>
    <t>APORTACIÓN INICIAL:   MONTO: $2,000,000.00   FECHA: 25/11/2002
OBSERVACIONES: EL CONACYT Y EL GOBIERNO DEL ESTADO DE MORELOS PARTICIPAN COMO FIDEICOMITENTES EN EL FONDO. EN EL SALDO INICIAL SE INCLUYE LA CUENTA DE CHEQUES PARA GASTOS OPERATIVOS</t>
  </si>
  <si>
    <t>APORTACIÓN INICIAL:   MONTO: $5,000,000.00   FECHA: 10/12/2002
OBSERVACIONES: EL CONACYT Y EL GOBIERNO DEL ESTADO DE MICHOACAN PARTICIPAN COMO FIDEICOMITENTES EN EL FONDO.</t>
  </si>
  <si>
    <t>APORTACIÓN INICIAL:   MONTO: $5,000,000.00   FECHA: 16/12/2002
OBSERVACIONES: EL CONACYT Y EL GOBIERNO DEL ESTADO PARTICIPAN COMO FIDECOMITENTES DEL FONDO. EN EL SALDO INICIAL SE INCLUYE LA CUENTA DE CHEQUES PARA GASTOS OPERATIVOS</t>
  </si>
  <si>
    <t>APORTACIÓN INICIAL:   MONTO: $1,000,000.00   FECHA: 06/06/2003
OBSERVACIONES: EL CONACYT Y EL GOBIERNO DEL ESTADO PARTICIPAN COMO FIDEICOMITENTES EN EL FONDO. EN EL SALDO INICIAL SE INCLUYE LA CUENTA DE CHEQUES PARA GASTOS OPERATIVOS</t>
  </si>
  <si>
    <t>APORTACIÓN INICIAL:   MONTO: $2,200,000.00   FECHA: 19/12/2002
OBSERVACIONES: EL CONACYT Y EL GOBIERNO DEL ESTADO DE CAMPECHE PARTICIPAN COMO FIDEICOMITENTES EN EL FONDO. EN EL SALDO INICIAL SE INCLUYE LA CUENTA DE CHEQUES PARA GASTOS OPERATIVOS</t>
  </si>
  <si>
    <t>APORTACIÓN INICIAL:   MONTO: $3,000,000.00   FECHA: 16/10/2003
OBSERVACIONES: EL CONACYT Y EL GOBIERNO DEL ESTADO DE COLIMA PARTICIPAN COMO FIDEICOMITENTES EN EL FONDO. EN EL SALDO INICIAL SE INCLUYE LA CUENTA DE CHEQUES PARA GASTOS OPERATIVOS</t>
  </si>
  <si>
    <t>APORTACIÓN INICIAL:   MONTO: $5,000,000.00   FECHA: 25/07/2003
OBSERVACIONES: EL CONACYT Y EL GOBIERNO MUNICIPAL DE CIUDAD JUAREZ PARTICIPAN COMO FIDEICOMITENTES EN EL FONDO.</t>
  </si>
  <si>
    <t>APORTACIÓN INICIAL:   MONTO: $5,000,000.00   FECHA: 25/02/2004
OBSERVACIONES: EL CONACYT Y EL GOBIERNO DEL ESTADO DE SINALOA PARTICIPAN COMO FIDEICOMITENTES EN EL FONDO. EN EL SALDO INICIAL SE INCLUYE LA CUENTA DE CHEQUES PARA GASTOS OPERATIVOS</t>
  </si>
  <si>
    <t>APORTACIÓN INICIAL:   MONTO: $3,700,000.00   FECHA: 20/10/2004
OBSERVACIONES: EL CONACYT Y EL GOBIERNO DEL ESTADO DE MEXICO PARTICIPAN COMO FIDEICOMITENTES EN EL FONDO. EN EL SALDO INICIAL SE INCLUYE LA CUENTA DE CHEQUES PARA GASTOS OPERATIVOS</t>
  </si>
  <si>
    <t>APORTACIÓN INICIAL:   MONTO: $5,000,000.00   FECHA: 05/09/2005
OBSERVACIONES: EL CONACYT Y EL GOBIERNO DEL ESTADO DE CHIHUAHUA PARICIPAN COMO FIDEICOMITENTES EN EL FONDO.</t>
  </si>
  <si>
    <t>APORTACIÓN INICIAL:   MONTO: $25,000,000.00   FECHA: 27/09/2005
OBSERVACIONES: EL CONACYT Y EL GOBIERNO DEL ESTADO DE VERACRUZ PARTICIPAN COMO FIDEICOMITENTES EN EL FONDO. EN EL SALDO INICIAL SE INCLUYE LA CUENTA DE CHEQUES PARA GASTOS OPERATIVOS</t>
  </si>
  <si>
    <t>APORTACIÓN INICIAL:   MONTO: $5,000,000.00   FECHA: 27/09/2005
OBSERVACIONES: EL CONACYT Y EL MUNICIPIO DE PUEBLA PARTICIPAN COMO FIDEICOMITENTES EN EL FONDO. EN EL SALDO INICIAL SE INCLUYE LA CUENTA DE CHEQUES PARA GASTOS OPERATIVOS</t>
  </si>
  <si>
    <t>APORTACIÓN INICIAL:   MONTO: $15,000,000.00   FECHA: 08/10/2007
OBSERVACIONES: EL CONACYT Y EL GOBIERNO DEL DISTRITO FEDERAL SON FIDEICOMITENTES. POR LO QUE RESPECTA A LA INFORMACIÒN PRESENTADA EN INDICADO, SE PRESENTA CON CIFRAS ACUMULADAS.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</si>
  <si>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</si>
  <si>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APORTACIÓN INICIAL:   MONTO: $14,000,000.00   FECHA: 29/09/2008
OBSERVACIONES: EN EL SALDO INICIAL SE INCLUYE LA CUENTA DE CHEQUES PARA GASTOS OPERATIVOS</t>
  </si>
  <si>
    <t>APORTACIÓN INICIAL:   MONTO: $2,964,500.00   FECHA: 31/10/2000
OBSERVACIONES: APORTACIONES AL "GTC" DE CANARIAS, ESPAÑA, PARA LA PARTICIPACION CIENTIFICA. EN EL SISTEMA DEL PROCESO INTEGRAL DE PROGRAMACION Y PRESUPUESTO "PIPP" DEL EJERCICIO 2010, SE ENCUENTRA VIGENTE LA CLAVE DE ACTUALIZACION DEL CONTRATO ANALOGO.</t>
  </si>
  <si>
    <t>201011L6I01529</t>
  </si>
  <si>
    <t>GOBIERNO DEL ESTADO DE MEXICO</t>
  </si>
  <si>
    <t>201011L6I01530</t>
  </si>
  <si>
    <t>FOMENTAR LA ESTRUCTURA DE PLANEACIÓN Y PARTICIPACIÓN ORGANIZADA EN MATERIA DE DEPORTE Y CULTURA FÍSICA EN EL ESTADO DE MÉXICO.</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</si>
  <si>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</si>
  <si>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</si>
  <si>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</si>
  <si>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UNIDAD DE RELACIONES ECONÓMICAS Y COOPERACIÓN INTERNACIONAL</t>
  </si>
  <si>
    <t>CONTRATO DE MANDATO</t>
  </si>
  <si>
    <t>CONTRIBUIR AL FORTALECIMIENTO INSTITUCIONAL DE HAITI Y ATENDER NECESIDADES DE POBLACIÓN EN VIRTUD DEL TERREMOTO DEL 12 DE ENERO DE 2010.</t>
  </si>
  <si>
    <t>DESTINO: PROYECTOS ENCAMINADOS AL APOYO DEL GOBIERNO HAITIANO Y LAS NECESIDADES DE LA POBLACIÓN DE ESE PAÍS.
CUMPLIMIENTO DE LA MISIÓN:
SE APROBARON PROYECTOS PRESENTADOS PARA EL CUMPLIMIENTO DE LAS ACTIVIDADES DEL MANDATO</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</si>
  <si>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 EN EL CASO DE LOS HONORARIOS FIDUCIARIOS, ÉSTOS DIFIEREN DE LOS QUE SE REPORTAN EN EL ESTADO DE RESULTADOS, TODA VEZ QUE POR LA NATURALEZA DEL FIDEICOMISO, CON CARGO A SU PATRIMONIO SE CUBREN HONORARIOS NOTARIALES Y POR CONCEPTO DE AVALÚOS. LA DIFERENCIA QUE EXISTE ENTRE EL TOTAL DE EGRESOS REPORTADA EN ESTE PERIODO Y LA CIFRA REGISTRADA EN EL ESTADO DE RESULTADOS, SE DERIVA DE QUE ALGUNOS GASTOS CONTABLEMENTE SE REGISTRAN EN EL MOMENTO DE SU EROGACIÓN EN LA CUENTA DE DEUDORES DIVERSOS (ACTIVO), ESTO HASTA EN TANTO NO SE CUENTA CON SU COMPROBANTE FISCAL. AL MOMENTO EN QUE SE CUENTA CON LOS COMPROBANTES FISCALES SE CANCELA LA CUENTA DE DEUDORES DIVERSOS Y SUS IMPORTES SE APLICAN A LA CUENTA CORRESPONDIENTE DE GASTOS (RESULTADOS).</t>
  </si>
  <si>
    <t>APORTACIÓN INICIAL:   MONTO: $3,000.00   FECHA: 15/02/1961
OBSERVACIONES: EL FIDEICOMISO QUE SE REPORTA NO SE ADHIERE A NINGUN PROGRAMA.LA INFORMACION FINANCIERA ES AL MES DE SEPTIEMBRE 2010. EN TRIMESTRES ANTERIORES NO SE REPORTÓ EL SALDO FINAL DEL EJERCICIO FINAL ANTERIOR Y LA FORMULA DE COMPOSICION DEL PATRIMONIO FUE CAJA + BANCOS+ VALORES DE FACIL REALIZACION Y EN TIPO DE DISPONIBILIDAD SE REGISTRO DTS.</t>
  </si>
  <si>
    <t>APORTACIÓN INICIAL:   MONTO: $34,100,000.00   FECHA: 01/10/2004
OBSERVACIONES: EL FIDEICOMISO SE ENCUENTRA EN POROCESO DE AUDITORIA CONTABLE CORRESPONDIENTE AL EJERCICIO 2010, POR LO ANTERIOR LAS CIFRAS REPORTADAS EN EL PRESENTE TRIMESTRE TIENEN CARACTER DE PRELIMINARES HASTA EN TANTO SE CONCLUYA LA AUDITORIA.</t>
  </si>
  <si>
    <t>APORTACIÓN INICIAL:   MONTO: $1,000.00   FECHA: 01/06/1995
OBSERVACIONES: SIN OBSERVACIONES.</t>
  </si>
  <si>
    <t>DESTINO: AFECTACION DE BIENES EN FIDEICOMISO, PARA GARANTIZAR CREDITOS A CARGO DEL FIDEICOMITENTE MARIO RENATO MENENDEZ RODRIGUEZ.
CUMPLIMIENTO DE LA MISIÓN:
SE CONTINUAN LAS ACTIVIDADES DE ADMINISTRACION DE LOS ACTIVOS FIDEICOMITIDOS, ASI COMO LAS GESTIONES LEGALES PARA RECUPERAR LOS ADEUDOS A GARGO DEL FIDEICOMITENTE MARIO RENATO MENENDEZ RODRIGUEZ. EL MONTO POR $29,000.00 QUE SE REPORTA COMO UNA APORTACION DE RECURSOS PROPIOS, CORRESPONDE AL PAGO DE HONORARIOS FIDUCIARIOS REGISTRADOS COMO UNA APORTACION PATRIMONIAL, DE CONFORMIDAD CON EL CONTRATO DE FIDEICOMISO DE GARANTIA CELEBRADO CON FECHA 14 DE AGOSTO DE 1990.</t>
  </si>
  <si>
    <t>APORTACIÓN INICIAL:   MONTO: $62,890,122.00   FECHA: 31/07/1995
OBSERVACIONES: .</t>
  </si>
  <si>
    <t>DESTINO: APOYO A PROYECTOS EMPRENDEDORES DEL FONDO EMPRENDEDORES CONACYT-NAFIN
CUMPLIMIENTO DE LA MISIÓN:
APOYO A 04 EMPRESAS CON CAPITAL SEMILLA Y 03 EMPRESA CON CAPITAL DE RIESGO CON EL FONDO EMPRENDEDORES CONACYT-NAFIN</t>
  </si>
  <si>
    <t>201006HIU01536</t>
  </si>
  <si>
    <t>FIDEICOMISO ATISBOS</t>
  </si>
  <si>
    <t>ADMINISTRACIÓN DE LOS RECURSOS FIDEICOMITIDOS PARA QUE SE LLEVEN A CABO LOS ACTOS NECESARIOS PARA REGULARIZAR LA SOCIEDAD DENOMINADA EDITORIAL ATISBOS, S.A., Y TRANSMITIR SU PATRIMONIO A LA FIDEICOMITENTE O A LA PERSONA QUE EL COMITÉ TÉCNICO LE INDIQUE.</t>
  </si>
  <si>
    <t>APORTACIÓN INICIAL:   MONTO: $1,000,000.00   FECHA: 31/07/2010
OBSERVACIONES: EL PATRIMONIO APORTADO POR $1,000,000 SE INTEGRO COMO SIGUE: $600,000 POR 600 ACCIONES REPRESENTATIVAS DEL CAPITAL SOCIAL DE EDITORIAL ATISBOS, S.A. ; $400,000 POR RECURSOS MONETARIOS APORTADOS POR NACIONAL FINANCIERA, S.N.C.</t>
  </si>
  <si>
    <t>APORTACIÓN INICIAL:   MONTO: $3,000,000.00   FECHA: 29/09/2000
OBSERVACIONES: DISPONIBILIDAD CALCULADA EN BASE AL NUMERAL 39, FRACCIÓN V, INCISO A), DE LOS "LINEAMIENTOS PARA EL MANEJO Y ENTREGA DE INFORMACIÓN SOBRE FIDEICOMISOS SIN ESTRUCTURA, MANDATOS O ACTOS ANÁLOGOS (ACTOS JURÍDICOS), EN EL MARCO DEL SISTEMA INTEGRAL DE PROGRAMACIÓN Y PRESUPUESTO (PIPP)", DEL 13 DE JULIO DE 2005. EL FICAH AL 30 DE JUNIO DE 2010, TERMINÓ DE APLICAR LA TOTALIDAD DEL SALDO DE RECURSOS FEDERALES, EL FICAH A ESTA FECHA, YA NO CUENTA CON RECURSOS PUBLICOS POR APLICAR Y SU DISPONIBILIDAD ES DE CERO PESOS. CABE SEÑALAR QUE EL FICAH PRESENTÓ UN DOCUMENTO CON EL EJERCICIO DEL PRESUPUESTO DE EGRESOS DE ENERO A JUNIO DE 2010, EN EL CUAL SE ESTABLECE LA TRANFERENCIA AL SAE DE $1,600,000.00 PESOS, DE CONFORMIDAD CON LA CLAUSULA SEGUNDA DEL CONVENIO DE COLABORACIÓN ENTRE EL SAE Y NAFIN COMO FIDUCIARIA, DE FECHA 24 DE JUNIO DE 2010.</t>
  </si>
  <si>
    <t>FONDO DE APOYO PARA LA REESTRUCTURA DE PENSIONES (FARP)</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</si>
  <si>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 COMO RESULTADO DE DICHAS GESTIONES, DURANTE EL 3ER. TRIMESTRE DE 2010 SE REGISTRO LA RECUPERACION DE $2,964,680.29, CORRESPONDIENTES A UN ACREDITADO.</t>
  </si>
  <si>
    <t>APORTACIÓN INICIAL:   MONTO: $10,944,000,000.00   FECHA: 07/05/2003
OBSERVACIONES: LA ENTIDAD CONFORME A SU LEY ORGANICA, UTILIZA EL FONDO DE LA FINANCIERA RURAL COMO SOPORTE OPERATIVO, DESARROLLANDO SUS ACTIVIDADES EN EL MARCO DEL PROGRAMA NACIONAL PARA EL FINANCIAMIENTO DEL DESARROLLO. LA INFORMACIÓN QUE SE REPORTA TIENE CARÁCTER PRELIMINAR</t>
  </si>
  <si>
    <t>DESTINO: APOYO A DEUDOS DE MILITARES FALLECIDOS EN ACTOS DEL SERVICIO Y A MILITARES CON INUTILIDAD EN 1A. CATEGORIA
CUMPLIMIENTO DE LA MISIÓN:
SE HAN PAGADO 118 BENEFICIOS POR $180 MIL CADA UNO EN APOYO A DEUDOS 118DE MILITARES FALLECIDOS EN ACTOS DEL SERVICIO Y/O A MILITARES CON INUTILIDAD EN 1A. CATEGORIA</t>
  </si>
  <si>
    <t>DESTINO: PROGRAMA DE OBSERVADORES A BORDO DE EMBARCACIONES ATUNERAS, CAMARONERAS Y TIBURONERAS, SEGUIMIENTO Y VERIFICACIÓN EN TIERRA DE ATÚN, PROGRAMA DE ALMEJA GENEROSA, ETC.
CUMPLIMIENTO DE LA MISIÓN:
DE 1992 SE HA PARTICIPADO CON OBSERVADOR CIENTÍFICO A BORDO DE: 1906 EMBARC., ATUNERAS DE 363 T/M; 5183 DE ATÚN CON PALAGRE; 1135 DE CAMARON EN EL O.P; 440 EN EL G.M; 2331 DE PESCA DE CAMARÓN EN G.CALIFORNIA Y COSTAS DE SINALOA; 17825 VERIF., DE DESCARGA DE CAMARÓN; 457 EN LA PESCA DE TIBURÓN; 69 EN LA DE SARDINA.</t>
  </si>
  <si>
    <t>APORTACIÓN INICIAL:   MONTO: $120,000,000.00   FECHA: 29/07/2002
OBSERVACIONES: EN LA DISPONIBILDAD ESTAN INCLUIDOS LOS IMPORTES AUTORIZADOS POR EL COMITÉ TECNICO PARA EL DESARROLLO DE PROYECTOS INHERENTES AL SISTEMA NACIONAL E-MÉXICO</t>
  </si>
  <si>
    <t>DESTINO: PARA ASISTENCIA TECNICA Y ESQUEMA DE FINANCIAMIENTO PARA LAS EMPRESAS PROVEEDORES DE PEMEX.
CUMPLIMIENTO DE LA MISIÓN:
SE SIGUE TRABAJANDO EN LAS REGLAS DE OPERACIÓN DEL FIDEICOMISO PARA LOS APOYOS DE ASITENCIA TÉCNICA POR EL GRUPO DE TRABAJA CORRESPONDIENTE.</t>
  </si>
  <si>
    <t>APORTACIÓN INICIAL:   MONTO: $50,000.00   FECHA: 30/03/2000
OBSERVACIONES: EN EL RUBRO DE DISPONIBILIDAD A DICIEMBRE DE 2008 ES EL IMPORTE DEL PATRIMONIO A DICIEMBRE DE 2009 CABE HACER MENCIÓN QUE DERIVADO DE LA AUDITORIA AL FIDEICOMISO SE DISMINUYE EL SALDO REFLEJADO EN EL PATRIMONIO POR LA APLICACIÓN DE LAS ADQUICIONES DE ESQUIPOS PARA LAS DEPENDENCIAS POLITECNICAS EN APOYO A LA INVESTIGACIÓN CIENTIFICA Y EL DESARROLLO TECNOLOGICO</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</si>
  <si>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</si>
  <si>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DESTINO: CONSECUCIÓN DE LA SEGUNDA Y TERCERA ETAPA DEL PROYECTO.
CUMPLIMIENTO DE LA MISIÓN:
EN LA SESIÓN ORDINARIA DEL 16 DE ABRIL DE 2010, SE ACORDARON INSTRUCCIONES DE PAGO, PARA LA REALIZACIÓN DE TRABAJOS.</t>
  </si>
  <si>
    <t>DESTINO: SE OTORGARON LOS SIGUIENTES MONTOS PARA APOYAR LOS PROYECTOS QUE A CONTINUACIÓN SE ENUNCIAN: $2'000,000.00 (2.0 MDP) PARA LA REHABILITACIÓN DE LA PISTA DE ATLETISMO ENCLAVADA EN LA CIUDAD DEPORTIVA ?AURELIO RODRÍGUEZ ITUARTE EN EL MUNICIPIO DE AHOME; $6?000,000.00 (6.0 MDP) PARA LA REHABILITACIÓN DEL COMPLEJO DEPORTIVO ?CENTRO CÍVICO CONSTITUCIÓN? EN EL MUNICIPIO DE CULIACÁN Y $2?000,000.00 (2 MDP) PARA LA CONSTRUCCIÓN DE LA PRIMERA ETAPA DE LA ALBERCA OLÍMPICA EN EL MUNICIPIO DE MAZATLÁN.
CUMPLIMIENTO DE LA MISIÓN:
SE DESARROLLÓ LA INFRAESTRUCTURA Y EQUIPAMIENTO RELACIONADO CON EL DEPORTE Y TODAS AQUELLAS ACCIONES INHERENTES A DICHO RUBRO, EN EL ESTADO DE SINALOA, QUE FUERON AUTORIZADOS POR EL COMITÉ TÉCNICO.</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</si>
  <si>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</si>
  <si>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</si>
  <si>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DESTINO: NO SE EJERCIERON RECURSOS AL PERIODO QUE SE REPORTA
CUMPLIMIENTO DE LA MISIÓN:
FORTALECER EL DESARROLLO DEL DEPORTE PARA FOMENTAR LA ESTRUCTURA DE PLANEACIÓN Y PARTICIPACIÓN ORGANIZADA EN MATERIA DE DEPORTE Y CULTURA FÍSICA, LO CUAL IMPLICA, DE MANERA ENUNCIATIVA MÁS NO LIMITATIVA, LA EJECUCIÓN DE LAS SIGUIENTES ACCIONES:</t>
  </si>
  <si>
    <t>FONDO DE FOMENTO DEPORTIVO DEL ESTADO DE MEXICO</t>
  </si>
  <si>
    <t>DESTINO: SIN DATOS
CUMPLIMIENTO DE LA MISIÓN:
SIN DATOS</t>
  </si>
  <si>
    <t>DESTINO: SE OTORGÓ APOYO ECONÓMICO PARA LA ADQUISICIÓN DEL SIGUIENTE MATERIAL DEPORTIVO: DOS EQUIPOS PARA FOSA OLÍMPICA Y DOBLE FOSA, DOS EQUIPOS PARA SKEET Y DOS EQUIPOS AUTOMATIC RS7000 PARA FOSA Y SKEET.
CUMPLIMIENTO DE LA MISIÓN:
SE TUVO COMO FIN PRIMORDIAL LA ADMINISTRACIÓN DE LOS RECURSOS QUE DESTINA EL FIDEICOMITENTE CON EL OBJETO DE ADQUIRIR MATERIAL DEPORTIVO PARA EL EVENTO DENOMINADO “WORLD CUP IN SHOTGUN ACAPULCO 2010”.</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</si>
  <si>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</si>
  <si>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</si>
  <si>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EL EJERCICIO DE LOS RECURSOS SE REPORTA PARA DESARROLLAR LA INFRAESTRUCTURA DEPORTIVA EL PROYECTO DENOMINADO UNIDAD POLIDEPORTIVO QUE SE LLEVA A CABO EN LA ENTIDAD FEDERATIVA</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</si>
  <si>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</si>
  <si>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</si>
  <si>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</si>
  <si>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</si>
  <si>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NO SE EJERCIERON RECURSOS AL PERIODO QUE SE REPORTA</t>
  </si>
  <si>
    <t>APORTACIÓN INICIAL:   MONTO: $8,000,000.00   FECHA: 31/12/2000
OBSERVACIONES: NINGUNA</t>
  </si>
  <si>
    <t>APORTACIÓN INICIAL:   MONTO: $325,113,182.43   FECHA: 31/05/2010
OBSERVACIONES: LA APORTACIÓN INICIAL PROVIENE DEL SALDO AL 31 DE MAYO DE 2010 DEL CONTRATO DE INTERMEDIACIÓN NO. 50959.</t>
  </si>
  <si>
    <t>DESTINO: EL ACTO JURÍDICO SE EXTINGUÍO EN EL AÑO 2001, SE ESTÁ EN ESPERA DE LA AUTORIZACIÓN DE LA BAJA DE LA CLAVE DE REGISTRO DEL FIDEICOMISO POR PARTE DE LA SECRETARÍA DE HACIENDA Y CRÉDITO PÚBLICO.
CUMPLIMIENTO DE LA MISIÓN:
EN EL PERIODO EN QUE ESTUVO EN FUNCIONAMIENTO SE CUMPLIÓ CON LA MISIÓN Y LOS FINES DEL FIDEICOMISO QUE FUERON EL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</si>
  <si>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DESTINO: SE ADJUNTA EL REPORTE DE LAS APORTACIONES REALIZADAS Y SU DESTINO DURANTE EL TERCER TRIMESTRE DEL EJERCICIO 2010. EL FIDEICOMISO 193 EFECTUÓ PAGOS A FIFONAFE POR POR LA CANTIDAD DE $616,814.83 MÁS $104,003.00 POR CONCEPTO DEL 5% DE GREEN FEES DEL CAMPO DE GOLF.
CUMPLIMIENTO DE LA MISIÓN:
SE ADJUNTA EL REPORTE DE METAS ALCANZADAS EN EL TERCER TRIMESTRE DEL EJERCICIO, MISMO QUE INDICA LA NATURALEZA JURIDICA DEL FIDEICOMISO LA NORMATIVIDAD APLICABLE Y LA JUSTIFICACION PARA NO PRESENTAR EN ESTE CASO, EL REGISTRO DE METAS ALCANZADAS DEL FIDEICOMISO PUERTO LOS CABOS.</t>
  </si>
  <si>
    <t>DESTINO: EN EL TERCER TRIMESTRE NO SE OBTUVIERON RENDIMIENTOS NI SE REALIZARON APORTACIONES, ASI COMO PAGOS O ENTEROS, SE ADJUNTA LA JUSTIFICACION CORRESPONDIENTE DE LOS ESTADOS FINNCIEROS (BALANZA DE COMPROBACION Y ESTADO DE RESULTADOS AL 30 DE SEPTIEMBRE DE 2010).
CUMPLIMIENTO DE LA MISIÓN:
EN EL TERCER TRIMESTRE NO SE REALIZARON MOVIMIENTOS EN LAS METAS, TODA VEZ QUE AUN SE ESTA EN ESPERA DE DEFINICION POR EL GOBIERNO DEL ESTADO VERACRUZ Y LA S.R.A. POR LAS ESTRATEGIAS DEL PROCESO A SEGUIR EN LA ESCRITURACION Y FIN DEL CONFLICTO. SE ANEXA EL REPORTE DE METAS ALCANZADAS EN EL TERCER TRIMESTRE, DONDE INDICA LOS ANTECEDENTES, LA SITUACION ACTUAL Y LA JUSTIFICACION.</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</si>
  <si>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ESTE TRIMESTRE Y NO ES UNA ENTIDAD. SE REMITEN LOS EDOS. FINANCIEROS A SEPTIEMBRE DE 2010.</t>
  </si>
  <si>
    <t>APORTACIÓN INICIAL:   MONTO: $1,000,000.00   FECHA: 25/02/1997
OBSERVACIONES: LAS APORTACIONES PATRIMONIALES CORRESPONDEN A RECURSOS PÚBLICOS FEDERALES, PROVENIENTES DEL DECRETO DE ESTIMULOS FISCALES PUBLICADO EN EL DIARIO OFICIAL FEDERACIÓN EL 24 DE NOVIEMBRE DE 2004, QUE SE APORTARON AL PATRIMONIO DEL FIDEICOMISO 1928, POR CUENTA Y ORDEN DE LOS GOBIERNOS DEL DISTRITO FEDERAL Y DEL ESTADO DE MÉXICO. EL CAMPO DE DESTINO DE LOS RECURSOS Y REPORTE DEL CUMPLIMIENTO DE LA MISIÓN Y FINES NO FUE ACTUALIZADO POR LA CONAGUA, POR LO QUE SE REPORTA AL PRIMER TRIMESTRE. LA INFORMACIÓN FUE PROPORCIONADA POR LA GERENCIA DE RECURSOS FINANCIEROS DE LA COMISIÓN NACIONAL DEL AGUA.</t>
  </si>
  <si>
    <t>DESTINO: IVA PAGADO Y GASTOS POR ELABORACIÓN DEL PROY. EJECUTIVO Y LA CONSTRUCCIÓN DEL TEO, LOCALIZADO EN EL D.F., EDO. DE MÉX. E HIDALGO. LOS RECURSOS SON APLICADOS EN LA AMPLIACIÓN DEL SISTEMA DE DRENAJE DE LA ZONA METROPOLITANA DEL VALLE DE MÉXICO, A FIN DE EVITAR INUNDACIONES, ASIMISMO, PARA HACER SUSTENTABLE EL RECURSOS HÍDRICO, MEJORANDO EL ABASTECIMIENTO DEL AGUA POTABLE, EVITANDO LA SOBREEXPLOTACION DE LOS MANTOS ACUÍFEROS E INCREMENTAR LA COBERTURA EN EL RUBRO DE SANEAMIENTO DE AGUAS RESIDUALES.
CUMPLIMIENTO DE LA MISIÓN:
LA CONAGUA SEÑALA QUE SE REPORTARÁN HASTA LA CONCLUCIÓN DEL PROYECTO.</t>
  </si>
  <si>
    <t>DESTINO: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
CUMPLIMIENTO DE LA MISIÓN:
ACTUALMENTE SE ORGANIZA LA CELEBRACIÓN DE LA XII SESIÓN DEL CONSEJO ASESOR, COMO ÚNICO FACULTADO PARA LA ENTREGA DE LOS RECURSOS A LOS FAMILIARES DE LAS VÍCTIMAS DE HOMICIDIO. PARA ESTA SESIÓN SE SOMETIÓ A CONSIDERACIÓN DE DICHO CONSEJO 8 EXPEDIENTES EN DÓNDE SE OTORGARON BENEFICIOS A 12 FAMILIARES, OCASIONANDO CON ESTA ENTREGA DE BENEFICIOS, QUE EL FONDO DE AUXILIO LE QUEDEN POCOS RECURSOS PARA SEGUIR FUNCIONANDO.</t>
  </si>
  <si>
    <t>APORTACIÓN INICIAL:   MONTO: $5,000,000.00   FECHA: 20/12/2005
OBSERVACIONES: LA DISPONIBILIDAD CORRESPONDE A LA REPORTADA POR EL FIDUCIARIO</t>
  </si>
  <si>
    <t>APORTACIÓN INICIAL:   MONTO: $400,000,000.00   FECHA: 25/10/2000
OBSERVACIONES: SE ADJUNTAN LAS NUEVAS REGLAS DE OPERACION DEL FIDEICOMISO APROBADAS MEDIANTE EL ACUERDO 28/10 EN SESION CELEBARADA EL 17 DE JUNIO DEL CONSEJO DIRECTIVO.</t>
  </si>
  <si>
    <t>APORTACIÓN INICIAL:   MONTO: $271,751,000.00   FECHA: 09/10/1989
OBSERVACIONES: LA APORTACIÓN INICIAL CORRESPONDE A LA CONSTITUCIÓN DEL FIDEICOMISO</t>
  </si>
  <si>
    <t>APORTACIÓN INICIAL:   MONTO: $525,000.00   FECHA: 18/10/1993
OBSERVACIONES: EL PATRIMONIO REPORTADO CORRESPONDE AL MES DE MARZO YA QUE LA INSTITUCION FIDUCIARIA NO HA ENVIADO LOS ESTADO DE CUENTA CORRESPONDIENTE POSTERIORES. DERIVADO DE UNA REUNION DE COMITE DEL 2 DE MARZO DE 2010 SE SOLICITO A LA INICIATIVA PRIVADA EL REINTEGRO DEL PATRINOMINO.</t>
  </si>
  <si>
    <t>APORTACIÓN INICIAL:   MONTO: $0.01   FECHA: 15/05/1994
OBSERVACIONES: SE ACTUALIZA EL MONTO REPORTADO CON ANTERIORIDAD, YA QUE POR UN ERROR INVOLUNTARIO SE REPORTO EL SALDO CORRESPONDIENTE AL MES DE MARZO. EL SALDO SE REPORTA AL MES DE ABRIL DE 2009, YA QUE LA INSTITUCION FIDUCIARIA NO HA ENTREGADO LOS DEMÁS ESTADOS DE CUENTA CORRESPONDIENTES.</t>
  </si>
  <si>
    <t>APORTACIÓN INICIAL:   MONTO: $1,500,000.00   FECHA: 03/05/1991
OBSERVACIONES: SE REPORTA EL PATRIMONIO AL 30 DE ABRIL DE 2009. EL TIPO DE CAMBIO ES DE 13.8443, POR SER UNA SUBCUENTA EN DOLARES POR $117,936.07 USD DE PATRIMONIO. EXISTE SUBCUENTA EN MONEDA NACIONAL POR $795.87 M.N., EN PATRIMONIO TOTAL AL 31 DE OCTUBRE DE 2008. EL GOBIERNO DEL ESTADO NO HA ENVIADO LOS ESTADOS DE CUENTA POSTERIORES A LOS REPORTADOS.</t>
  </si>
  <si>
    <t>CIATEC, A.C. “CENTRO DE INNOVACIÓN APLICADA EN TECNOLOGÍAS COMPETITIVAS”</t>
  </si>
  <si>
    <t>CIATEC, A.C., “CENTRO DE INNOVACIÓN APLICADA EN TECNOLOGÍAS COMPETITIVAS”</t>
  </si>
  <si>
    <t>DESTINO: LOS EGRESOS FUERON ÚNICAMENTE PARA EL PAGO DE HONORARIOS Y COMISIONES AL FIDUCIARIO MAS EL IVA
CUMPLIMIENTO DE LA MISIÓN:
SI LA DISPONIBILIDAD DE RECURSOS LO PERMITE, ESTE AÑO SE APOYARÁ UN PROYECTO</t>
  </si>
  <si>
    <t>DESTINO: SE ANEXAN NOTAS A LOS ESTADOS FINANCIEROS Y ESTADO DE CUENTA BANCARIO, PARA LA ACLARACION DE CIFRAS REPORTADAS.
CUMPLIMIENTO DE LA MISIÓN:
ACTUALMENTE SE ESTA EN PROCESO DE VALUACIÓN PARA TOMA DE DECISIONES DEL FINANCIAMIENTO DE NUEVOS PROYECTOS.</t>
  </si>
  <si>
    <t>APORTACIÓN INICIAL:   MONTO: $1,036,528.00   FECHA: 17/07/1991
OBSERVACIONES: -</t>
  </si>
  <si>
    <t>APORTACIÓN INICIAL:   MONTO: $110,000.00   FECHA: 01/04/1991
OBSERVACIONES: -</t>
  </si>
  <si>
    <t>APORTACIÓN INICIAL:   MONTO: $10,553,923.00   FECHA: 01/02/1983
OBSERVACIONES: -</t>
  </si>
  <si>
    <t>APORTACIÓN INICIAL:   MONTO: $346,000.00   FECHA: 18/07/2000
OBSERVACIONES: -</t>
  </si>
  <si>
    <t>APORTACIÓN INICIAL:   MONTO: $153,075,422.48   FECHA: 15/08/2008
OBSERVACIONES: -</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</si>
  <si>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</si>
  <si>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</si>
  <si>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</si>
  <si>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APORTACIÓN INICIAL:   MONTO: $250,000,000.00   FECHA: 04/08/2010
OBSERVACIONES: -</t>
  </si>
  <si>
    <t>APORTACIÓN INICIAL:   MONTO: $1.00   FECHA: 24/02/1988
OBSERVACIONES: -</t>
  </si>
  <si>
    <t>Cuarto Trimestre de 2010</t>
  </si>
  <si>
    <t>CON REGISTRO VIGENTE AL 31 DE DICIEMBRE DE 2010</t>
  </si>
  <si>
    <t>REPORTADO
ENERO - DICIEMBRE 2010</t>
  </si>
  <si>
    <t>DESTINO: $4,031,057.06 PESOS EN EL PROYECTO DE SEMAR "INMUNIZACIÓN DEL PERSONAL NAVAL EN EL ACTIVO CONTRA LA INFLUENZA AH1N1" $14'127,701.85 PESOS EN EL PROYECTO DE SEDENA "INMUNIZACIÓN CONTRA LA INFLUENZA A(H1N1) AL PERSONAL MILITAR EN EL ACTIVO PERTENECIENTE AL EJERCITO Y FUERZA ÁEREA MEXICANOS", $ 131,410.70 PESOS POR CONCEPTO DE HONORARIOS PROFESIONALES, $22,457.16 CORRESPONDE A LOS IMPUESTOS ENTERADOS SOBRE HONORARIOS PROFESIONALES Y 408.25 CORRESPONDEN A LAS COMISIONES BANCARIAS.
CUMPLIMIENTO DE LA MISIÓN:
ADMINISTRAR LOS RECURSOS DESTINADOS A LA REALIZACIÓN DE ACCIONES PREVENTIVAS NO PROGRAMADAS, EN CUMPLIMIENTO A LO DISPUESTO EN EL ARTÍCULO 32 DE LA LEY GENERAL DE PROTECCIÓN CIVIL. NO PUEDE HABER PROGRAMACIONES PREVIAS POR TRATARSE DE ACCIONES NO PROGRAMADAS.</t>
  </si>
  <si>
    <t>DESTINO: POR CONCEPTO DE APLICACIONES PATRIMONIALES SE OTORGARON $2,929,317.27 EN DONDE SE INTEGRA EL PAGO A LA UNAM POR CONCEPTO DEL CONVENIO DE COLABORACIÓN SUSCRITO PARA EL INTERCAMBIO DE INFORMACIÓN A TIEMPO REAL Y LA COMPRA DE DIVERSO EQUIPO A FAVOR DEL CENAPRED. LOS $3,047.34 CORRESPONDEN A LAS COMISIONES MAS EL IMPUESTO AL VALOR AGREGADO LOS $625,566.97 RESTANTES CORRESPONDEN AL RESULTADO DE LA VALORIZACIÓN EN MONEDA EXTRANJERA.
CUMPLIMIENTO DE LA MISIÓN:
1.SE FORMALIZO CONVENIO CON LA UNAM PARA LA TRANSMISIÓN Y DIFUSIÓN DE LAS TRAZAS SISMICAS Y ACELEROGRAFICAS 2.SE INICIARON GESTIONES DE PAGO DE EQUIPO A FAVOR DEL CENAPRED. 3. SE CONTINUAN CON LAS GESTIONES PARA LLEVAR A CABO LA ADQUISICIÓN DE EQUIPO ADICIONAL Y DE REPOSICIÓN PARA CONTINUAR CON LA OPERACIÓN DE LA RED SISMICA MEXICANA.</t>
  </si>
  <si>
    <t>DESTINO: EN EL PERIODO SE SE DEVOLVIERON LOS DEPOSITOS MAL APLICADOS AL FIDEICOMISO POR $139,234.62; LA ENTREGA DE APOYOS ES POR $163,786,000.00; LOS HONORARIOS PAGADOS A TELECOMM SON $3,668,687.34 Y EL PAGO DE AUDITORIA EXTERNA ES POR $24,293.16
CUMPLIMIENTO DE LA MISIÓN:
PARA ESTE PERIODO SE PUBLICARION CUATRO LISTAS DE APOYOS PROGRAMADOS</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</si>
  <si>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EXISTEN EN DEUDORES DIVERSOS $413,820,673.01 POR ECONTRARSE EN PROCESO DE ENTREGA A LOS EX TRABAJADORES. LA INFORMACIÓN QUE CONTIENE ESTE REPORTE ES RESPONSABILIDAD DEL FIDUCIARIO Y NO ES GENERADA POR QUIEN LO REALIZA.</t>
  </si>
  <si>
    <t>DESTINO: EJECUCIÓN DE 15 PROYECTOS DE LAS DIFERENTES SUBCUENTAS QUE PARTICIPAN EN EL FIDEICOMISO, GASTOS DE OPERACIÓN, PROFESIONISTAS, PAGO DE IMPUESTOS, PAGO DE AUDITORIA Y RESULTADOS CAMBIARIOS
CUMPLIMIENTO DE LA MISIÓN:
LAS ACTIVIDADES ESTÁN EN PROCESO POR QUE FORMAN PARTE DE LOS POAS ANUALES DE LAS SUBCUENTAS.</t>
  </si>
  <si>
    <t>APORTACIÓN INICIAL:   MONTO: $1,463,524.22   FECHA: 05/09/1996
OBSERVACIONES: SE REPORTA LA INFORMACIÓN DEL CUARTO TRIMESTRE DEL 2010 (OCTUBRE-DICIEMBRE)Y SE ADJUNTA EL ACUERDO DE LA SESION PLENARIA DEL COMITE TECNICO DEL 16 DE DICIEMBRE DE 2010 ESTE NO PRESENTA FIRMAS EN VIRTUD DE QUE AUN SE ENCUENTRAN RECABÁNDOSE</t>
  </si>
  <si>
    <t>APORTACIÓN INICIAL:   MONTO: $101,168,800.00   FECHA: 13/08/2010
OBSERVACIONES: PARA EFECTOS DE LA FECHA DE FIRMA DEL MANDATO ES EL SEGUNDO INFORME QUE SE PRESENTA.</t>
  </si>
  <si>
    <t>DESTINO: DURANTE EL MES DE ENERO DE 2010, SE APLICARON FONDOS POR 1'318,850.85 USD, PARA EL ENVÍO DE LOS GASTOS DE OPERACIÓN DE LAS REPRESENTACIONES DE MEXICO EN EL EXTERIOR, DICHOS RECURSOS FUERON REEMBOLSADOS DURANTE EL MES DE FEBRERO DE 2010, PARA EL SEGUNDO Y TERCER TRIMESTRE NO REPORTÓ MOVIMIENTOS, EN EL CUARTO TRIMESTRE SE ASIGNO FONDO TEMPORAL A CONSULMEX NUEVA YORK POR 200,000.00 USD (REEMBOLSADO EN OCT/2010) Y UN INCREMENTO POR 2,000.00 USD AL FONDO DE CONTINGENCIA DE EMBAMEX NIGERIA.
CUMPLIMIENTO DE LA MISIÓN:
DE CONFORMIDAD CON EL FIN PARA EL QUE FUE CREADO, DURANTE EL PRESENTE EJERCICIO SE CONTINUARÁ CON LA CREACIÓN Y OPERACIÓN DE FONDOS DE CONTINGENCIA PARA LAS EMBAJADAS Y CONSULADOS DE MEXICO EN EL EXTRANJERO.</t>
  </si>
  <si>
    <t>APORTACIÓN INICIAL:   MONTO: $45,270,637.70   FECHA: 22/09/2006
OBSERVACIONES: EL MANDATO ESTA CONSTITUIDO EN DÓLARES AMERICANOS, PARA LA PRESENTACIÓN DE ESTE INFORME TRIMESTRAL EN MONEDA NACIONAL, SE CONSIDERA EL TIPO DE CAMBIO REPORTADO POR EL BANCO AL 31/DICIEMBRE/2010, AL APLICAR ESTE TIPO DE CAMBIO AL MONTO DE LOS RECURSOS DISPONIBLES EN DÓLARES AL CIERRE DEL AÑO ANTERIOR SE GENERA DIFERENCIA ACUMULADA DE MENOS POR $1'052,398.96 MN.</t>
  </si>
  <si>
    <t>DESTINO: SE ENTERARON RECURSOS A LA TESORERÍA DE LA FEDERACIÓN POR CONCEPTO DE DEVOLUCIÓN DE APORTACIONES DEL DERECHO SOBRE EXTRACCIÓN DE HIDROCARBUROS EN VIRTUD DE QUE EL PAGO REALIZADO POR PEMEX EN DICIEMBRE DE 2009 FUE INFERIOR A LA ESTIMACIÓN QUE SIRVIÓ DE BASE PARA EL CÁLCULO DE LA APORTACIÓN REALIZADA ESE MES, ASÍ COMO PARA INVERSIONES FINANCIERAS Y PAGO DE HONORARIOS A LA FIDUCIARIA.
CUMPLIMIENTO DE LA MISIÓN:
LOS RECURSOS DEL FEIP, CONFORME A SU OBJETO, ESTUVIERON DISPONIBLES DURANTE 2010 PARA AMINORAR LA DISMINUCIÓN DE LOS INGRESOS DEL GOBIERNO FEDERAL ASOCIADA A MENOR RECAUDACIÓN DE INGRESOS TRIBUTARIOS, MENORES PRECIOS DE PETRÓLEO Y MENOR PLATAFORMA DE EXTRACCIÓN DE PETRÓLEO CON RESPECTO A LIF2010, PARA PROPICIAR CONDICIONES QUE PERMITAN CUBRIR EL GASTO APROBADO EN EL PEF2010</t>
  </si>
  <si>
    <t>APORTACIÓN INICIAL:   MONTO: $9,455,074,200.01   FECHA: 27/04/2001
OBSERVACIONES: LOS MOVIMIENTOS QUE SE REPORTAN CORRESPONDEN A LO OBSERVADO DURANTE ENERO-DICIEMBRE DE 2010 EN TÉRMINOS DE FLUJO DE EFECTIVO.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</si>
  <si>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DESTINO: NO SE REALIZARON EROGACIONES.
CUMPLIMIENTO DE LA MISIÓN:
EN ATENCIÓN AL ESCRITO REMITIDO POR BANOBRAS, CON EL CUAL COMUNICA QUE EL FIDEICOMISO CONSTITUIDO A TRAVÉS DE ESCRITURA PÚBLICA NO. 21,665 DE FECHA 23 DE ENERO DE 1969, CORRESPONDE AL FIDEICOMISO IDENTIFICADO COMO 159, DENOMINADO HABER SOCIAL BANCO NACIONAL DE TRANSPORTES, S.A., SE ESTÁN REALIZANDO LAS MODIFICACIONES CORRESPONDIENTES A LA INFORMACIÓN GENERAL DEL FIDEICOMISO EN EL SISTEMA DE CONTROL Y TRANSPARENCIA DE FIDEICOMISOS, A EFECTO DE CONTINUAR CON SU PROCESO DE EXTINCIÓN.</t>
  </si>
  <si>
    <t>DESTINO: CORRESPONDE A GASTOS DE OPERACIÓN DEL FIDEICOMISO: 1) PAGO DE GASTOS DE VIAJE PARA LLEVAR A CABO LA DONACIÓN DE CASAS. 2) PAGO DE GASTOS Y HONORARIOS NOTARIALES.
CUMPLIMIENTO DE LA MISIÓN:
EN EL PERIODO ENERO-DICIEMBRE DE 2010 SE REALIZÓ LA DONACIÓN DE UNA VIVIENDA. DESDE SU CONSTITUCIÓN, EL FIDEICOMISO HA ADQUIRIDO UN TOTAL DE 351 VIVIENDAS EN EL PAÍS, DE LAS CUALES SE HAN DONADO 334, SE VENDIERON 12 POR NO CONSIDERARSE DE UTILIDAD PARA EL PROGRAMA Y ESTÁN PENDIENTES DE DONACIÓN 5 MÁS.</t>
  </si>
  <si>
    <t>DESTINO: SON LOS EGRESOS CANALIZADOS PARA PAGO A AHORRADORES DURANTE 2010, POR $376´665,060.85, PARA EL PAGO DE HONORARIOS FIDUCIARIOS POR $ 4´514,165.02,HONORARIOS POR SERVICIOS POR $38'538,285.24 Y OTROS GASTOS DE OPERACIÓN Y ADMINISTRACIÓN POR $1'154,585.29.
CUMPLIMIENTO DE LA MISIÓN:
EL FIDEICOMISO CONTINUÒ DURANTE 2010, CON EL PROCESO ORDENADO DE ATENCIÓN Y PAGO A AHORRADORES, REFORZÒ SU PAPEL COMO INSTRUMENTO DE APOYO AL REORDENAMIENTO Y CONSOLIDACIÒN DEL SECTOR DE AHORRO Y CRÈDITO POPULAR Y CONTINUARÁ EN COORDINACIÓN CON LA SHCP, CNBV Y EL BANSEFI APOYANDO AL SANEAMIENTO DE SOCIEDADES EN OPERACIÓN TIPO II.</t>
  </si>
  <si>
    <t>APORTACIÓN INICIAL:   MONTO: $1,785,000,000.00   FECHA: 19/02/2001
OBSERVACIONES: DURANTE 2010, EL FIDEICOMISO PAGO NO RECIBIÓ RECURSOS FEDERALES. PARA CONTINUAR CON EL OBJETO PARA EL QUE FUE CREADO, CABE SEÑALAR QUE LOS INGRESOS QUE SE REPORTAN SON EL RESULTADO DE APORTACIONES ESTATALES, REMANENTES DE APORTACIONES FEDERALES Y RENDIMIENTOS FINANCIEROS.</t>
  </si>
  <si>
    <t>DESTINO: APOYO FINANCIERO A DIVERSOS PROYECTOS AMBIENTALES AUTORIZADOS POR EL COMITÉ TECNICO DEL FIDEICOMISO Y EJECUTADOS POR LOS GOBIERNOS DEL ESTADO DE MÉXICO Y DISTRITO FEDERAL. ASI COMO DIVERSOS GASTOS DE CARACTER ADMINISTRATIVO Y HONORARIOS DE AUDITORIAS.
CUMPLIMIENTO DE LA MISIÓN:
DURANTE EL PERIODO ENERO - DICIEMBRE DE 2010 EL FIDEICOMISO HA FINANCIADO PROYECTOS AMBIENTALES PRIORITARIOS POR UN MONTO DE 31.92 MDP.</t>
  </si>
  <si>
    <t>APORTACIÓN INICIAL:   MONTO: $1,000,000.00   FECHA: 26/11/1992
OBSERVACIONES: LOS EGRESOS PARA FINANCIAR PROYECTOS SE REGISTRAN EN LOS ESTADOS FINANCIEROS COMO APLICACIONES PATRIMONIALES. POR SU PARTE, EN EL RUBRO “PAGO DE HONORARIOS Y COMISIONES”, SE REGISTRAN ÚNICAMENTE LAS COMISIONES BANCARIAS POR $408.25, MIENTRAS QUE EN EL ESTADO DE RESULTADOS SE CONSIGNAN $17,594.23, DIFIRIENDO DE LOS MONTOS, POR LO ANTERIOR, DEBE MENCIONARSE QUE LA CIFRA EN EL ESTADO DE RESULTADOS CORRESPONDE AL RUBRO DE HONORARIOS Y COMISIONES PAGADAS (ES DECIR, GASTOS DE AUDITORÍA Y COMISIONES BANCARIAS) Y NO SOLO A COMISIONES BANCARIAS.</t>
  </si>
  <si>
    <t>DESTINO: PAGO DE HONORARIOS FIDUCIARIOS, COMISIONES BANCARIAS, PAGO DE LA IMPARTICIÓN DEL CURSO DE ESPECIALIZACIÓN EN EVALUACIÓN FINANCIERA Y SOCIOECONÓMICA DE PROYECTOS PARA 2010 A TRAVÉS DEL INSTITUTO TECNÓLOGICO AUTÓNOMO DE MÉXICO (ITAM) DE ACUERDO AL CONTRATO ESTABLECIDO.
CUMPLIMIENTO DE LA MISIÓN:
CURSO-TALLER EN EVALUACIÓN FINANCIERA Y SOCIOECONÓMICA DE PROYECTOS PARA FUNCIONARIOS DEL GOBIERNO MUNICIPAL, ESTATAL, DEPENDENCIAS Y ENTIDADES PÚBLICAS. ELABORACIÓN DE METODOLOGÍAS PARA LA EVALUACIÓN DE LIBRAMIENTO FERROVIARIO,INFRAESTRUCTURA BÁSICA EN EDUCACÓN. SEMINARIO DE ACTUALIZACIÓN PARA LA EVALUACIÓN DE PROYECTOS IMPARTIDO PARA FUNCIONARIOS DE LA UI, CURSO-TALLER SOBRE LA METODOLOGÍA PARA LA EVALUACIÓN SOCIOECONÓMICA DE PROYECTOS CARRETEROS Y VIALIDADES, VER DOCUMENTO ANEXO1.</t>
  </si>
  <si>
    <t>APORTACIÓN INICIAL:   MONTO: $500,000.00   FECHA: 10/03/1994
OBSERVACIONES: LOS INGRESOS CONSIDERAN APORTACIONES DE RECURSOS FISCALES POR$2,500,000.00, DE RENDIMIENTOS FINANCIEROS POR $675,675.20 Y DE OTROS PRODUCTOS POR $70,000.00. LA DIFERENCIA OBSERVADA ENTRE LA INFORMACIÓN REGISTRADA EN EL SISTEMA DE CONTROL Y TRANSPARENCIA DE FIDEICOMISOS CON LA PRESENTADA EN EL ESTADO DE RESULTADOS EN EL RUBRO DE PAGO DE HONORARIOS Y COMISIONES PAGADAS, ES DERIVADO DEL COBRO DE COMISIONES BANCARIAS(POR EL MANEJO DE CUENTA). LO ANTERIOR SE DERIVA QUE LO REPORTADO EN EL SISTEMA ES REFLEJO EN UN FLUJO DE EFECTIVO Y LO QUE SE REPORTA EN LOS ESTADOS FINANCIEROS SON CUENTAS DE BALANCE CONTABLE QUE NO SON COMPARABLES ENTRE SÍ. LOS EGRESOS ACUMULADOS SE COMPONEN DE EGRESOS REGISTRADOS EN EL PERÍODO QUE SE REPORTA POR $3,964,677.66 Y POR OTROS PAGOS POR -$17,800.00,EN ESTA ÚLTIMA CIFRA SE CONSIDERA PAGO DE IMPUESTOS, HACIENDO UN TOTAL DE $3,946,877.66.</t>
  </si>
  <si>
    <t>DESTINO: PAGO DE HONORARIOS FIDUCIARIOS, COMISIONES BANCARIAS Y TRANSFERENCIA A PETROLEOS MEXICANOS.
CUMPLIMIENTO DE LA MISIÓN:
SE REALIZÓ TRANSFERENCIA A PEMEX POR $ 329'196,536.10 EN ENERO, CON CARGO A LA SUBCUENTA AHISA, CORRESPONDIENTE AL 25.25% DE LAS PARTICIPACIONES QUE MANTENÍA PEMEX EN EL CAPITAL SOCIAL DE AHISA. NO SE SOLICITARON PAGOS A LAS DEMÁS SUBCUENTAS ESPECÍFICAS Y SE ESTÁ EN ESPERA DE QUE SUS COORDINADORAS SECTORIALES INFORMEN AL COMITÉ TÉCNICO DE LA NECESIDAD DE MANTENER LAS MISMAS PARA PAGO DE OBLIGACIONES.</t>
  </si>
  <si>
    <t>APORTACIÓN INICIAL:   MONTO: $1,000,000.00   FECHA: 28/02/2002
OBSERVACIONES: SE ANEXA COMO SOPORTE DOCUMENTAL DE LA INFORMACIÓN FINANCIERA DE BANOBRAS, ESTADO DE POSICIÓN FINANCIERA AL 31 DE DICIEMBRE DE 2010, Y CUADRO CON LA INFORMACIÓN SOBRE LOS ACTOS JURÍDICOS VIGENTES ENERO A DICIEMBRE DE 2010 ELABORADO POR BANOBRAS, QUE EXPRESA LOS MONTOS DE INGRESOS Y EGRESOS AL 31 DE DICIEMBRE DE 2010.</t>
  </si>
  <si>
    <t>DESTINO: AL CUARTO TRIMESTRE SE EROGÓ UN TOTAL DE 644.7 MILLONES DE PESOS (MP); 577.3 MP PARA APOYOS A PROYECTOS DE INVERSIÓN CON CARGO A LA SUBCUENTA "A", 62.1 MP PARA PROYECTOS CON CARGO A LA SUBCUENTA "B", 0.8 MP POR HONORARIOS FIDUCIARIOS Y COMISIONES BANCARIAS Y 4.5 MP POR MOVIMIENTOS COMPENSADOS.
CUMPLIMIENTO DE LA MISIÓN:
AL CUARTO TRIMESTRE SE AUTORIZARON RECURSOS DE LA SUBCUENTA "A" POR UN TOTAL DE 499.9 (MP), PARA 77 PROYECTOS DE INFRAESTRUCTURA Y 8 PROGRAMAS DE ADQUISICIONES, PARA 79 MUNICIPIOS DE 20 ENTIDADES FEDERATIVAS. PARA LA SUBCUENTA "B" SE AUTORIZARON RECURSOS POR 9.4 MP PARA EL BANCO DE PROYECTOS, 137.3 MP PARA MODERNIZACIÓN CATASTRAL EN 33 MPIOS DE 20 ESTADOS, 4.4 MP DEL SAPAM, PARA 3 MUNICIPIOS DE 3 ESTADOS Y 103.3 MP CON CARGO AL FAIS PARA 408 MUNICIPIO DE 12 ESTADOS.</t>
  </si>
  <si>
    <t>APORTACIÓN INICIAL:   MONTO: $30,700,000.00   FECHA: 15/05/1991
OBSERVACIONES: DE LOS INGRESOS, 300 MP SON APORTACIÓN DE LA PARTIDA 7801 "APORT. A FID PÚB" DESTINADOS A LA SUBCUENTA "B", 4.5 MP SON MOVIMIENTOS COMPENSADOS Y 18.2 MP SE REFIEREN A REINTEGROS AL PATRIMONIO DEL FIDEM POR PROY NO EJECUTADOS Y/O REMANENTES DE PROY Y SUS REND FINANCIEROS.</t>
  </si>
  <si>
    <t>DESTINO: OBRAS Y ACCIONES DE RECONSTRUCCIÓN Y REPARACIÓN DE INFRAESTRUCTURA PÚBLICA, PRINCIPALMENTE CARRETERA, HIDRÁULICA, URBANA, EDUCATIVA, DEPORTIVA, DE SALUD, VIVIENDA, MEDIO AMBIENTE, FORESTAL Y NAVAL DAÑADA POR LAS LLUVIAS SEVERAS OCURRIDAS EN BAJA CALIFORNIA, COAHUILA, CHIAPAS, GUERRERO, MÉXICO, MICHOACÁN, NUEVO LEÓN, OAXACA, PUEBLA, QUERÉTARO, SAN LUIS POTOSÍ, TABASCO, TAMAULIPAS Y VERACRUZ, ASÍ COMO EN EL DISTRITO FEDERAL; POR EL SISMO EN BAJA CALIFORNIA Y SONORA; LAS INUNDACIONES EN MORELOS, TABASCO Y TAMAULIPAS, Y LOS APOYOS A BAJA CALIFORNIA SUR E HIDALGO. TAMBIÉN SE AUTORIZARON RECURSOS PARA LA ATENCIÓN DE SITUACIONES DE EMERGENCIA Y DESASTRE A TRAVÉS DEL FONDO REVOLVENTE, PARA LA ADQUISICIÓN DE EQUIPO ESPECIALIZADO, PARA PROYECTOS PREVENTIVOS Y PARA EL DISEÑO DE MECANISMOS FINANCIEROS. INCLUYE 4.1 MILLONES DE PESOS (MP) POR CONCEPTO DE HONORARIOS FIDUCIARIOS.
CUMPLIMIENTO DE LA MISIÓN:
PARA LA RECONSTRUCCIÓN Y REPARACIÓN DE INFRAESTRUCTURA CARRETERA, HIDRÁULICA, URBANA, EDUCATIVA, DEPORTIVA, DE SALUD, VIVIENDA, MEDIO AMBIENTE, FORESTAL Y NAVAL AFECTADA POR EL SISMO DEL 4 DE ABRIL Y POR LAS LLUVIAS SEVERAS E INUNDACIONES EN VARIAS ENT FED; PARA LA ATENCIÓN DE SITUACIONES DE EMERGENCIA Y DESASTRE (FONDO REVOLVENTE); PARA LA ADQUISICIÓN DE EQUIPO ESPECIALIZADO; PARA PROYECTOS PREVENTIVOS; PARA EL DISEÑO DE MECANISMOS FINANCIEROS Y PARA APOYAR A LOS EDOS DE BAJA CAL SUR E HIDALGO.</t>
  </si>
  <si>
    <t>DESTINO: AL CUARTO TRIMESTRE DEL EJERCICIO FISCAL DE 2010, SE REALIZARON EROGACIONES POR 6,788.4 MILLONES DE PESOS (MP): 6,714.7 MP FUERON DESTINADOS AL PAGO DEL ESQUEMA DE POTENCIACIÓN DE LOS RECURSOS DE LA COMPENSACIÓN DE LA RFP EN LAS PARTICIPACIONES EN INGRESOS FEDERALES DE LAS ENTIDADES FEDERATIVAS Y MUNICIPIOS DEL 2009, 72.8 DESTINADOS A LA COMPENSACIÓN DEL 2DO COMPLEMENTO DEL ANTICIPO DEL 2DO TRIM DE 2009, Y 0.9 MP POR HONORARIOS FIDUCIARIOS Y COMISIONES BANCARIAS. LA RESERVA DEL FEIEF, UNA VEZ REALIZADO EL PAGO SEÑALADO SE UBICÓ EN UN TOTAL DE 6,099.3 MP, AL 31 DE DICIEMBRE DE 2010.
CUMPLIMIENTO DE LA MISIÓN:
AL 4TO TRIM DEL EJERC FISCAL NO SE REGISTRARON APORTACIONES DE RECURSOS AL PATRIMONIO DEL FEIEF POR CONCEPTO DE APORTACIONES A LA RESERVA POR INGRESOS EXC DE ACUERDO AL ART 19, FRACC IV, INC A) DE LA LFPRH Y 12 DE SU RGTO. POR EL DEEP, CONFORME A LO ESTABLECIDO EN EL ART 257 DE LA LEY FED DE DERECHOS SE APORTARON 2,147.4 MP AL FEIEF DEL 3ER ANTICIPO TRIMESTRAL DE 2010, PARA CUMPLIR CON EL ART 1 DE LA LEY DE INGRESOS 2010, A FIN DE MITIGAR LAS OBLIGACIONES DEL ESQUEMA DE POTENCIACIÓN.</t>
  </si>
  <si>
    <t>APORTACIÓN INICIAL:   MONTO: $250,000.00   FECHA: 05/05/2006
OBSERVACIONES: COMO SE MENCIONA EN EL PRESENTE, LA APORTACIÓN DE RECURSOS AL FEIEF DURANTE EL CUARTO TRIMESTRE DEL EJERCICIO FISCAL DE 2010, CORRESPONDE A LOS RECURSOS DEL TERCER ANTICIPO TRIMESTRAL DEL EJERCICIO FISCAL DE 2010, DEL DERECHO EXTRAORDINARIO SOBRE LA EXPORTACIÓN DE PETRÓLEO CRUDO A QUE SE REFIERE EL ART. 257 DE LA LEY FEDERAL DE DERECHOS POR UN MONTO DE 2,147.4 MILLONES DE PESOS (MP) Y DE CONFORMIDAD CON LAS DISPOSICIONES APLICABLES FUE DESTINADO PARA CUBRIR LAS OBLIGACIONES DERIVADAS DEL ESQUEMA DE POTENCIACIÓN DE LOS RECURSOS DEL FEIEF Y SE REALIZÓ EN EL MES DE NOVIEMBRE DE 2010.</t>
  </si>
  <si>
    <t>DESTINO: EN EL PRIMER TRIMESTRE DE 2010 SE ENTERÓ A LA TESORERÍA DE LA FEDERACIÓN LA CANTIDAD DE $14,630,142,612.50 DE LOS CUALES $14,622,750,000,00 CORRESPONDEN AL TERCER VENCIMIENTO DE LOS INSTRUMENTOS DE CRÉDITO CONSTITUTIVOS DE DEUDA PÚBLICA, Y $7,392,612.50 AL CONCEPTO DE INTERESES, EN CUMPLIMIENTO DE LO ESTABLECIDO EN EL CONTRATO DEL FIDEICOMISO.
CUMPLIMIENTO DE LA MISIÓN:
LAS CANTIDADES EROGADAS FUERON PARA DAR CUMPLIMIENTO A LAS OBLIGACIONES ESTABLECIDAS EN LAS DISPOSICIONES PREVISTAS EN LA LEY DEL INSTITUTO DE SEGURIDAD Y SERVICIOS SOCIALES DE LOS TRABAJADORES DEL ESTADO.</t>
  </si>
  <si>
    <t>DESTINO: DURANTE EL CUARTO TRIMESTRE DE 2010, SE TUVIERON EGRESOS POR 327.7 MILLONES DE PESOS (MP), 321.9 MP POR ENTREGA A LOS ESTADOS PARA GASTO EN INVERSIÓN EN INFRAESTRUCTURA Y EQUIPAMIENTO, 3.0 MP POR ENTEROS A LA TESOFE Y 2.8 MP POR HONORARIOS FIDUCIARIOS, COMISIONES BANCARIAS Y HONORARIOS POR LA REALIZACIÓN DE AUDITORÍA EXTERNA AL FIES.
CUMPLIMIENTO DE LA MISIÓN:
AL 31 DE DICIEMBRE DE 2010 NO SE HAN REGISTRADO APORTACIONES DE RECURSOS AL PATRIMONIO DEL FIES, POR CONCEPTO DE INGRESOS EXCEDENTES, DE ACUERDO CON EL ARTÍCULO 19, FRACCIÓN IV, INCISO D), Y FRACCIÓN V, INCISO B), DE LA LFPRH; 12 DE SU REGLAMENTO, Y 8, FRACCIÓN V, DEL PEF 2008. DEL EJERCICIO 2008, SE ENTREGARON UN TOTAL DE 321.9 MP PARA GASTO EN PROGRAMAS Y PROYECTOS DE INFRAESTRUCTURA Y EQUIPAMIENTO DE LAS ENTIDADES FEDERATIVAS.</t>
  </si>
  <si>
    <t>APORTACIÓN INICIAL:   MONTO: $1,000,000.00   FECHA: 23/04/2003
OBSERVACIONES: AL CUARTO TRIMESTRE DE 2010 SE HA ENTREGADO LA TOTALIDAD DE LOS RECURSOS DEL FIES, CORRESPONDIENTES AL EJERCICIO FISCAL DE 2008, PARA GASTO EN PROGRAMAS Y PROYECTOS DE INFRAESTRUCTURA Y EQUIPAMIENTO DE LAS ENTIDADES FEDERATIVAS.</t>
  </si>
  <si>
    <t>DESTINO: AL CUARTO TRIMESTRE SE EROGARON 1,359.8 MILLONES DE PESOS(MP), DE LOS CUALES 1,305.2 MP SE DESTINARON AL APOYO DE OBRAS DE PAVIMENTACIÓN Y 1.4 AL PAGO DE HONORARIOS FIDUCIARIOS Y COMISIONES BANCARIAS Y 53.2 MP CORRESPONDEN A MOVIMIENTOS COMPENSADOS.
CUMPLIMIENTO DE LA MISIÓN:
AL CIERRE DEL CUARTO TRIMESTRE SE AUTORIZARON RECURSOS POR 1,975.2 MILLONES DE PESOS, PARA LA EJECUCIÓN DE 1,195 OBRAS EN 524 MUNICIPIOS Y 4 DELEGACIONES DE 30 ENTIDADES FEDERATIVAS Y EL D. F.</t>
  </si>
  <si>
    <t>APORTACIÓN INICIAL:   MONTO: $2,085,030,000.00   FECHA: 28/06/2010
OBSERVACIONES: LOS INGRESOS SE REFIEREN A $2,085,030,000.00 DE LA APORTACIÓN INICIAL AL FIDEICOMISO Y 53.2 MP DE MOVIMIENTOS COMPENSADOS POR RECURSOS DEVUELTOS POR ENCONTRARSE BLOQUEADAS LAS CUENTAS DE ALGUNOS MUNICIPIOS BENEFICIARIOS.</t>
  </si>
  <si>
    <t>DESTINO: ENTREGA DE LAS APORTACIONES DEL FONDO DE AHORRO A LOS SERVIDORES PUBLICOS DE LOS TRES PODERES DE LA UNIÓN, POR CONCEPTO DE LA LIQUIDACIÓN ANUAL NETA AL TERMINO DEL CICLO DEL FONDO DE AHORRO.
CUMPLIMIENTO DE LA MISIÓN:
SE ALCANZÓ LA META DEL FONDO DE AHORRO CAPITALIZABLE DE LOS TRABAJADORES AL SERVICIO DEL ESTADO (FONAC), YA QUE DE 313,232, SERVIDORES PÚBLICOS QUE INICIARON Y TERMINARON EL VIGÉSIMO PRIMER CICLO DEL FONAC, AL MISMO NÚMERO DE SERVIDORES PÚBLICOS LE FUE ENTREGADO EL PAGO DE SUS AHORROS, TODA VEZ QUE LAS 83 DEPENDENCIAS Y ENTIDADES AFILIADAS REALIZARON DURANTE EL MES DE AGOSTO DE 2010, EL TRÁMITE Y PAGO CORRESPONDIENTE A SU LIQUIDACIÓN
TRABAJADORES QUE INICIARON Y TERMINARON   =   313232
-----------------------------------------------100.0
TRABAJADORES QUE INICIARON Y TERMINARON   =   313232</t>
  </si>
  <si>
    <t>APORTACIÓN INICIAL:   MONTO: $150,000,000.00   FECHA: 12/01/1990
OBSERVACIONES: 1. SE REPORTA EL TOTAL DE RENDIMIENTOS GENERADOS POR EL FIDEICOMISO AL CUARTO TRIMESTRE DE 2010. 2. EL IMPORTE DE LOS RENDIMIENTOS QUE SE REPORTAN, SON BRUTOS. 3. EN LOS APARTADOS DE INGRESOS Y EGRESOS, NO SE CONSIDERAN LOS MOVIMIENTOS OPERATIVOS ENTRE SUBCONTRATOS, A FIN DE REFLEJAR IMPORTES REALES POR DICHOS CONCEPTOS. 4. DURANTE EL PERIODO QUE SE REPORTA (OCTUBRE-DICIEMBRE 2010), SE INCREMENTARON LAS APORTACIONES AL FONAC CON RETROACTIVIDAD AL 1 DE ENERO DE 2010, POR TAL MOTIVO EL GOBIERNO FEDERAL REALIZÓ LAS APORTACIONES DE LA SEGUNDA PARTE QUE LE CORRESPONDE EFECTUAR AL FONDO, EN EL MES DE OCTUBRE DE 2010. 5. LA DISPONIBILIDAD PRESENTADA CONSIDERA CIFRAS ACORDE A LOS ESTADOS FINANCIEROS.</t>
  </si>
  <si>
    <t>DESTINO: NO SE REPORTAN EGRESOS POR EL CONCEPTO DE ASISTENCIA Y DEFENSA LEGAL, POR LO QUE SOLO SE REFLEJA LOS PAGOS DE HONORARIOS FIDUCIARIOS.
CUMPLIMIENTO DE LA MISIÓN:
POR EL PERIODO DEL 1 DE ENERO AL 31 DE DICIEMBRE DE 2010, NO SE HAN EJERCIDO RECURSOS PARA BRINDAR ASISTENCIA Y DEFENSA LEGAL A LAS PERSONAS OBJETO DEL FIDEICOMISO.</t>
  </si>
  <si>
    <t>APORTACIÓN INICIAL:   MONTO: $20,000,000.00   FECHA: 20/12/2005
OBSERVACIONES: LA DISPONIBILIDAD REPORTADA SE ENCUENTRA INTEGRADA POR LA DISPONIBILIDAD AL 31 DE DICIEMBRE DE 2009 POR $35,648,823.46, MÁS MOVIMIENTOS DEL PERIODO DEL 1 DE ENE. AL 31 DE DICIEMBRE DE 2010 POR LOS SIGUIENTES CONCEPTOS: RENDIMIENTOS FINANCIEROS POR $1,659,881.04 MENOS EGRESOS POR $711,750.00,ESTE ULTIMO IMPORTE INCLUYE HONORARIOS FIDUCIARIOS POR $600,000.00, HONORARIOS A DESPACHO EXTERNOS POR $13,577.59, E IMPUESTOS DIVERSOS POR $98,172.41</t>
  </si>
  <si>
    <t>DESTINO: PAGO DEL SALDO DISPONIBLE DE LAS CUENTAS INDIVIDUALES DE LOS TRABAJADORES DE CONFIANZA QUE DEJARON DE PRESTAR SUS SERVICIOS EN LA COMISION NACIONAL BANCARIA Y DE VALORES.
CUMPLIMIENTO DE LA MISIÓN:
DEL 1 DE ENE. AL 31 DE DICIEMBRE DEL EJERCICIO 2010 Y DE CONFORMIDAD CON EL PROCEDIMIENTO DE PAGO ESTABLECIDO, SE ENTREGARON LOS SALDOS DE SUS CUENTAS INDIVIDUALES A 43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</si>
  <si>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DIC.DE 2009 POR 1,124,803,561.59, MÁS MOVIMIENTOS DEL PERIODO DEL 1 DE ENERO AL 31 DE DICIEMBRE DE 2010 POR LOS SIGUIENTES CONCEPTOS: RENDIMIENTOS FINANCIEROS POR $57,823,059.92 Y EGRESOS POR $20,137,440.20, ESTE ULTIMO IMPORTE INCLUYE: $18,400,482.56 POR PAGO A LOS EMPLEADOS DE SUS CUENTAS INDIVIDUALES,HONORARIOS AL FIDUCIARIOS POR $1,397,622.12, A DESPACHOS EXTERNOS $99 655.17, E IMPUESTOS DIVERSOS POR $239,580.35, ASI COMO EL IMPUESTO SOBRE LA RENTA RETENIDO PARA SU ENTERO A LAS AUTORIDADES HACENDARIAS, LOS CUALES AL 31 DE DICIEMBRE DE 2010 ASCENDIAN A $500,086.19 Y QUE SE MUESTRAN EN EL PASIVO DEL BALANCE.</t>
  </si>
  <si>
    <t>DESTINO: PAGO EN FAVOR DE LOS TRABAJADORES DE BASE QUE DEJARON DE PRESTAR SUS SERVICIOS EN LA COMISION NACIONAL BANCARIA Y DE VALORES, ASI COMO LOS HONORARIOS FIDUCIARIOS.
CUMPLIMIENTO DE LA MISIÓN:
DEL 1 DE ENE. AL 31 DE DICIEMBRE DEL EJERCICIO 2010 Y DE CONFORMIDAD CON EL PROCEDIMIENTO DE PAGO ESTABLECIDO, SE ENTREGARON LOS IMPORTES CALCULADOS A 6 EMPLEADOS DE BASE QUE CAUSARON BAJA Y QUE ACUMULARON UNA ANTIGÜEDAD MINIMA DE 15 AÑOS DE SERVICIO ININTERRUMPIDO EN LA CNBV.</t>
  </si>
  <si>
    <t>APORTACIÓN INICIAL:   MONTO: $49,282,069.66   FECHA: 28/09/2006
OBSERVACIONES: LA DISPONIBILIDAD REPORTADA SE ENCUENTRA INTEGRADA POR LA DISPONIBILIDAD AL 31 DE DICIEMBRE DE 2009 POR $55,368,956.37 MÁS MOVIMIENTOS DEL PERIODO DEL 1 DE ENERO AL 31 DE DICIEMBRE DE 2010 POR CONCEPTO DE RENDIMIENTOS FINANCIEROS POR $2,610,319.67 MENOS EGRESOS POR $772,154.32, ESTE ULTIMO IMPORTE INCLUYE HONORARIOS FIDUCIARIOS POR $60,000,E IVA SOBRE COMISIONES Y HONORARIOS POR $12,266.00, HONORARIOS POR AUDITORIA EXTERNA POR $17,600.00 Y PAGO DE PRIMA DE ANTIGÜEDAD POR $682,288.32.</t>
  </si>
  <si>
    <t>DESTINO: LOS RECURSOS EROGADOS CORRESPONDEN A: A) HONORARIOS FIDUCIARIOS PAGADOS EN ENERO,ABRIL,JULIO Y OCTUBRE B) CONTRATACIÓN DE LA PÓLIZA DE RESPONSABILIDAD CIVIL CON VIGENCIA 29/12/09 AL 29/01/10 Y DE 29/01/10 AL 29/01/11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</si>
  <si>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DESTINO: LA DIFERENCIA DE MENOS, QUE EXISTE ENTRE EL GASTO REFLEJADO EN EL FLUJO DE EFECTIVO Y EL DEL ESTADO DE RESULTADOS SE DERIVA DE DE LOS MOVIMIENTOS CORRESPONDIENTES AL EJERCICIO 2010 DE LAS CUENTAS DE BALANCE Y RESULTADOS COMO SIGUE: ACTIVO.- ANTICIPOS A PROVEEDORES Y CONTRATISTAS $ 26,814,627.91, MÁS LOS SALDOS DE MOVIMIENTOS DE LAS CUENTAS DE PASIVO.- PROVEEDORES, IMPUESTOS POR PAGAR, ACREEDORES DIVERSOS Y RETENCIONES DE $ 6,458,679.37, MÁS LAS CUENTAS DE RESULTADOS POR $ 897,123.73
CUMPLIMIENTO DE LA MISIÓN:
SE APROBARON PROYECTOS COMO ADQUISICIÓN, INSTALACIÓN Y PUESTA EN OPERACIÓN DE 14 EQUIPOS RAYOS X ADUANAS; REMODELACIÓN SALAS INTERNACIONALES AEROPUERTOS; EQUIPAMIENTO Y ABASTECIMIENTO UNIDADES DE MUESTREO. SE HICIERON CONTRATOS COMO REORDENAMIENTO DEL ÁREA DE EXPORTACIÓN DE LA ADUANA DE TIJUANA, BAJA CALIFORNIA. ENTRE LOS PROYECTOS EN EJECUCIÓN DE MAYOR IMPORTANCIA SE ENCUENTRAN SISTEMA DE SUPERVISIÓN Y CONTROL VEHICULAR (AFOROS-SIAVE), Y RENOVACIÓN PARQUE VEHICULAR DE PATRULLAS ACIFA.</t>
  </si>
  <si>
    <t>DESTINO: SE PAGÓ EL SEGUNDO RECONOCIMIENTO, SERVICIO PREVISTO EN EL ARTÍCULO 16 DE LA LEY ADUANERA, SERVICIOS INFORMÁTICOS Y DE TELECOMUNICACIONES. ASÍ COMO LOS SERVICIOS DE CÓMPUTO, DIGITALIZACIÓN, IMPRESIÓN Y SOPORTE TÉCNICO PARA FORTALECER LA OPERACIÓN INFORMÁTICA Y MEJORA DE LAS INSTALACIONES DEL SAT. LA DIFERENCIA QUE EXISTE ENTRE EL GASTO TOTAL Y EL ESTADO DE RESULTADOS CORRESPONDE A ANTICIPOS POR $16,614,530.70 MAS PASIVOS PAGADOS $90,674,289.22, MENOS PASIVOS 2010 -$4,921.76, ESTADO DE RESULTADOS (INGRESOS ) -$330,219.02, RECUPERACIONES -$1,387,253.15, RECTIFICACIÓN DE RESULTADOS -$14,278,664.55 Y COMISIONES POR $100.00
CUMPLIMIENTO DE LA MISIÓN:
SE APROBARON PROYECTOS COMO SERVICIOS DE SEGURIDAD DE INFORMACIÓN QUE LA PROTEGEN Y LE DAN CONFIDENCIALIDAD, INTEGRIDAD Y DISPONIBILIDAD, Y MULTISERVICIOS COMUNICACIONES 3 QUE TERCERIZA LAS COMUNICACIONES DE VOZ FIJA Y MÓVIL. ENTRAN EN EJECUCIÓN CONTRATOS COMO VIDEO-VIGILANCIA EXTENDIDA. CONTINUAMOS CON LA MEJORA TECNOLÓGICA DE LA PLATAFORMA INFORMÁTICA QUE INCLUYE SERVICIOS AL CONTRIBUYENTE, SEGURIDAD DE INFORMACIÓN, SEGUNDO RECONOCIMIENTO ADUANAL Y HERRAMIENTAS QUE MEJORAN EL DESEMPEÑO.</t>
  </si>
  <si>
    <t>APORTACIÓN INICIAL:   MONTO: $25,000.00   FECHA: 01/07/1997
OBSERVACIONES: EL FIDEICOMISO QUE SE REPORTA NO SE ADHIERE A NINGUN PROGRAMA. LA APORTACIÓN ÚNICA HECHA POR BANCOMEXT FUÉ DE $ 25,000.00 PESOS EN JULIO DE 1997. SE REPORTAN CIFRAS AL 31 DE DICIEMBRE DE 2010</t>
  </si>
  <si>
    <t>DESTINO: LOS EGRESOS ACUMULADOS CORRESPONDEN A PERDIDA CAMBIARIA POR LA CANTIDAD DE 74,569,493.88
CUMPLIMIENTO DE LA MISIÓN:
ASIGNACION DE LOS RECURSOS A DIVERSOS PROGRAMAS EN CUMPLIMIENTO DE LOS FINES PARA LOS QUE FUE CONSTITUIDO EL FIDEICOMISO.</t>
  </si>
  <si>
    <t>DESTINO: CORRESPONDE A VALUACION DE MERCADO DEL PERIODO
CUMPLIMIENTO DE LA MISIÓN:
EN EL PERIODO QUE SE REPORTA SE EROGARON RECURSOS PARA CUMPLIMIENTO DE MISION Y FINES DEL FIDEICOMISO.</t>
  </si>
  <si>
    <t>DESTINO: INTERESES PAGADOS, MÁS VALUACION CAMBIARIA
CUMPLIMIENTO DE LA MISIÓN:
EN EL PERIODO QUE SE REPORTA SE EROGARON RECURSOS PARA CUMPLIMIENTO DE LA MISION Y FINES DEL FIDEICOMISO</t>
  </si>
  <si>
    <t>APORTACIÓN INICIAL:   MONTO: $1,000.00   FECHA: 27/04/2009
OBSERVACIONES: SE REPORTA INFORMACION AL 31-12-2010</t>
  </si>
  <si>
    <t>DESTINO: IMPUESTOS DIVERSOS, COMISIONES PAGADAS Y GASTOS DE ADMINISTRACION, HONORARIOS.
CUMPLIMIENTO DE LA MISIÓN:
SE PARTICIPO EN CAPACITACION Y EDUCACION ENCAMINADAS AL MEJORAMIENTO DE LA CULTURA DE DISEÑO A NIVEL NACIONAL.</t>
  </si>
  <si>
    <t>DESTINO: CUMPLIR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CUARTO TRIMESTRE DE 2010,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</si>
  <si>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$5,000.00   FECHA: 29/08/1997
OBSERVACIONES: LA DISPONIBILIDAD DEL FIDEICOMISO AL 31 DE DICIEMBRE DE 2010 ES DE $51,076,270,791.57 COMPUESTA POR RECURSOS DEL FIDEICOMISO ANTES DENOMINADO FARAC Y POR TRASPASOS DEL FIDEICOMISO FINFRA. LOS INGRESOS PROVIENEN DE LAS CUOTAS DE PEAJE DE LAS AUTOPISTAS CONCESIONADAS, ARRENDAMIENTOS, RECUPERACIÓN DE SINIESTROS, VENTA DE BASES, COMISIONES COBRADAS,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</si>
  <si>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APORTACIÓN INICIAL:   MONTO: $110,000,000.00   FECHA: 18/10/2001
OBSERVACIONES: NINGUNA.</t>
  </si>
  <si>
    <t>DESTINO: PROMOCION DE NEGOCIOS INTERNACIONALES, RENTA DE STAND EN FERIAS, CATERING, TRANSPORTACION Y MATERIAL PROMOCIONAL DE LOS EVENTOS DESARROLLADOS
CUMPLIMIENTO DE LA MISIÓN:
SE TIENE CUMPLIDA LA META DE EMPRESAS PARTICIPANTES A LOS EVENTOS DEL CUARTO TRIMESTRE.</t>
  </si>
  <si>
    <t>APORTACIÓN INICIAL:   MONTO: $5,000,000.00   FECHA: 14/08/1990
OBSERVACIONES: AL 31 DE DICIEMBRE DE 2010, EL PATRIMONIO DEL FIDEICOMISO SE ENCUENTRA INTEGRADO POR ACTIVOS NO DISPONIBLES.</t>
  </si>
  <si>
    <t>APORTACIÓN INICIAL:   MONTO: $1,000.00   FECHA: 06/10/2003
OBSERVACIONES: EN FORMALIZACIÓN DE CAMBIO DE RESPONSABLE DE ENVIO DE INFORMACIÓN RICARDO GONZALEZ C, POR JAVIER GONZALEZ G.</t>
  </si>
  <si>
    <t>DESTINO: BRINDAR ASESORIA FINANCIERA Y LEGAL A PYMES Y PERSONAS FISICAS.
CUMPLIMIENTO DE LA MISIÓN:
LA APORTACION QUE SE REPORTA POR $8,000,000, FUE REALIZADA POR NACIONAL FINANCIERA, SNC. SU FINALIDAD FUE REESTABLECER EL FONDO UTILIZADO PARA EL PAGO DE LOS SERVICIOS OTORGADOS.</t>
  </si>
  <si>
    <t>DESTINO: GASTOS DE ADMINISTRACIÓN
CUMPLIMIENTO DE LA MISIÓN:
AL CUARTO TRIMESTRE SE CONTINUA EN ESPERA DE VENDER LAS ACCIONES AL MEJOR PRECIO.</t>
  </si>
  <si>
    <t>APORTACIÓN INICIAL:   MONTO: $1,000.00   FECHA: 19/12/2006
OBSERVACIONES: .</t>
  </si>
  <si>
    <t>DESTINO: APORTACION PARA REGULARIZAR LA SOCIEDAD DENOMINADA EDITORIAL ATISBOS, S.A.
CUMPLIMIENTO DE LA MISIÓN:
SE HAN INICIADO LAS ACTIVIDADES NECESARIAS PARA EL CUMPLIMIENTO DE LOS FINES DEL FIDEICOMISO. SE CELEBRO UN CONVENIO MODIFICATORIO CON FECHA 28 DE DICIEMBRE DE 2010 PARA AMPLIAR LA VIGENCIA DEL FIDEICOMISO AL 31 DE DICIEMBRE DE 2011.</t>
  </si>
  <si>
    <t>DESTINO: ENTREGAS POR CONCEPTO DE PAGO DE PENSIONES, PRIMA DE ANTIGÜEDAD, OTROS BENEFICIOS POSTERIORES AL RETIRO, RESULTADOS POR VALUACION Y PERDIDA EN VENTA DE VALORES.
CUMPLIMIENTO DE LA MISIÓN:
EN CUMPLIMIENTO A LOS FINES DEL FIDEICOMISO: SE HAN REALIZADO LAS APORTACIONES DEL EJERCICIO 2010, CONFORME AL ESTUDIO ACTUARIAL; ASIMISMO, SE REALIZARON LOS PAGOS DE PENSIONES, PRIMAS DE ANTIGUEDAD Y BENEFICIOS POSTERIORES, POR EL CUARTO TRIMESTRE DEL 2010.</t>
  </si>
  <si>
    <t>APORTACIÓN INICIAL:   MONTO: $1,423,935,624.39   FECHA: 30/01/1998
OBSERVACIONES: EN ARCHIVOS ANEXOS SE ENVIAN LOS ESTADOS FINANCIEROS Y ESTADOS DE CUENTA DEL CUARTO TRIMESTRE DE 2010.</t>
  </si>
  <si>
    <t>DESTINO: ENTREGAS POR CONCEPTO DE PAGO A LOS TRABAJADORES POR TERMINACION DE LA RELACIÓN LABORAL; RESULTADOS POR VALUACION; PERDIDA EN VENTA DE VALORES; Y ENTREGAS PATRIMONIALES. INFORMACION AL CUARTO TRIMESTRE DE 2010.
CUMPLIMIENTO DE LA MISIÓN:
EN CUMPLIMIENTO A LOS FINES DEL FIDEICOMISO: SE HAN REALIZADO LAS APORTACIONES DE NACIONAL FINANCIERA Y DE LOS TRABAJADORES ADHERIDOS AL FIDEICOMISO DE CONTRIBUCIÓN DEFINIDA CORRESPONDIENTES AL CUARTO TRIMESTRE DE 2010; ASIMISMO, SE REALIZARON LOS PAGOS A LOS TRABAJADORES POR CONCEPTO DE TERMINACION DE LA RELACION LABORAL POR EL CUARTO TRIMESTRE DE 2010.</t>
  </si>
  <si>
    <t>APORTACIÓN INICIAL:   MONTO: $18,349.44   FECHA: 29/12/2006
OBSERVACIONES: EN ARCHIVOS ANEXOS SE ENVIAN LOS ESTADOS FINANCIEROS Y LOS ESTADOS DE CUENTA DEL CUARTO TRIMESTRE DE 2010.</t>
  </si>
  <si>
    <t>DESTINO: ENTREGAS POR CONCEPTO DE COMPLEMENTO PEA Y COSTO FINANCIERO DE PEA Y PRÉSTAMOS AL CUARTO TRIMESTRE DE 2010, DE CONFORMIDAD CON EL CONTRATO DEL FIDEICOMISO "COMPLEMENTO DEL PRESTAMO ESPECIAL PARA EL AHORRO (PEA) Y PRESTAMOS DE CORTO Y MEDIANO PLAZO PARA JUBILADOS BAJO EL PLAN DE BENEFICIO DEFINIDO".
CUMPLIMIENTO DE LA MISIÓN:
SE REALIZARON LAS APORTACIONES DE NACIONAL FINANCIERA, S.N.C. AL FIDEICOMISO "COMPLEMENTO DEL PRESTAMO ESPECIAL PARA EL AHORRO (PEA) Y PRESTAMOS DE CORTO Y MEDIANO PLAZO PARA JUBILADOS BAJO EL PLAN DE BENEFICIO DEFINIDO" EN CUMPLIMIENTO A LOS FINES DEL MISMO, POR EL EJERCICIO 2010; ASIMISMO, SE REALIZARON LAS ENTREGAS POR CONCEPTO DE COMPLEMENTO PEA Y COSTO FINANCIERO DE PEA Y PRESTAMOS DE CONFORMIDAD CON EL CONTRATO DE FIDEICOMISO.</t>
  </si>
  <si>
    <t>APORTACIÓN INICIAL:   MONTO: $1,000.00   FECHA: 15/05/2009
OBSERVACIONES: EN ARCHIVOS ANEXOS SE ENVIAN LOS ESTADOS FINANCIEROS DEL FIDEICOMISO Y ESTADO DE CUENTA DEL CUARTO TRIMESTRE DE 2010.</t>
  </si>
  <si>
    <t>DESTINO: PAGO DE SERVICIOS A DIVERSOS PROVEEDORES DEL FISO SVD.
CUMPLIMIENTO DE LA MISIÓN:
EL FIDEICOMISO INICIO OPERACIONES A PARTIR DEL 26 DE NOVIEMBRE DE 2010.</t>
  </si>
  <si>
    <t>APORTACIÓN INICIAL:   MONTO: $1.00   FECHA: 01/01/2010
OBSERVACIONES: EL FIDEICOMISO INICIO OPERACIONES A PARTIR DEL 26 DE NOVIEMBRE DE 2010.</t>
  </si>
  <si>
    <t>DESTINO: SIN EROGACIONES EN EL PERIODO
CUMPLIMIENTO DE LA MISIÓN:
EL FIDEICOMISO NO CUENTA CON RECURSOS PÚBLICOS NI PATRIMONIO, POR LO QUE SE ENCUENTRA EN PROCESO DE EXTINCIÓN</t>
  </si>
  <si>
    <t>APORTACIÓN INICIAL:   MONTO: $1,000.00   FECHA: 29/06/1978
OBSERVACIONES: FIDEICOMISO SIN PATRIMONIO NI OPERACION, CONTINÚA EN TRAMITE LA FORMALIZACIÓN EL CONVENIO DE EXTINCION.</t>
  </si>
  <si>
    <t>DESTINO: PARA EL PAGO DE PENSIONES Y JUBILACIONES POR ANTIGÜEDAD E INVALIDEZ A EXTRABAJADORES DE BANSEFI DE CONFORMIDAD CON LO ESTABLECIDO EN LOS ARTÍCULOS 44 Y 51 DE LAS CONDICIONES GENERALES DE TRABAJO DE LA INSTITUCIÓN.
CUMPLIMIENTO DE LA MISIÓN:
SE LOGRÓ TENER UNA RESERVA DE CONTINGENCIA Y UN MEJOR CONTROL INTERNO, ASÍ COMO GARANTIZAR A LOS BENEFICIARIOS DE ESTE FIDEICOMISO EL PAGO DE LAS OBLIGACIONES CONTRACTUALES QUE TIENE EL BANCO ANTE LOS MISMOS.
NUMERADOR DE NOMINAS PAGADAS   =   9
-----------------------------------------------75.0
NUMERADOR DE NOMINAS ANUALES   =   12</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</si>
  <si>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MEZCLARLOS RECURSOS DE TERCEROS CON LOS DEL BANCO, ASÍ COMO GARANTIZAR A LOS BENEFICIARIOS DE ESTE FIDEICOMISO EL PAGO DE LAS OBLIGACIONES CONTRACTUALES QUE TIENE EL BANCO ANTE LOS MIMOS.
NUMERO DE REPORTES REALIZADOS   =   3
-----------------------------------------------75.0
NUMERO DE REPORTES ESTIMADOS   =   4</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</si>
  <si>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CUARTO TRIMESTRE DE 2010.</t>
  </si>
  <si>
    <t>APORTACIÓN INICIAL:   MONTO: $122,486,095.27   FECHA: 14/05/1993
OBSERVACIONES: LOS SALDOS SE INTEGRAN CON LA INFORMACION RECIBIDA RESPONSABILIDAD DEL FIDUCIARIO BBVA BANCOMER. LAS CIFRAS SE ENCUENTRAN EN CONCILIACION POR PARTE DEL FIDUCIARIO, TODA VEZ QUE EXISTE UNA DIFERENCIA DE $601.88</t>
  </si>
  <si>
    <t>DESTINO: HONORARIOS POR $220,829.60 E IMPUESTOS POR $35,332.75, SEGÚN INFORMACIÓN REFLEJADA EN LOS ESTADOS FINANCIEROS AL 31 DE DICIEMBRE DE 2010 PROPORCIONADA POR NACIONAL FINANCIERA, S.N.C.,DIRECCION FIDUCIARIA.
CUMPLIMIENTO DE LA MISIÓN:
EL FID.NO TIENE POSIBILIDAD DE ESTABLECER UN PROGRAMA DE METAS Y CONSECUENTEMENTE UN PRESUPTO.PARA EL EJERC.DE SUS FINES,YA QUE SU OPERACIÓN ES RESULTADO DE ACCIONES PROPIAS DE OTRAS INSTANCIAS COMO LAS MINISTERIALES Y JUDICIALES,EN CUYAS DETERMINACIONES NO TIENE INGERENCIA EL FIDEICOMISO.EN ESTE PERIODO NO SE SOLICITO REQUEMTO. DE LA AUTORIDAD COMPETENTE PARA LLEVAR A CABO LA RESTITUCION DEL VALOR DE LOS BIENES Y NUMERARIO ASEGURADOS INEXISTENTES A LOS INTERESADOS CUANDO PROCEDA SU DEVOLUCION.</t>
  </si>
  <si>
    <t>APORTACIÓN INICIAL:   MONTO: $85,600,000.00   FECHA: 19/11/2002
OBSERVACIONES: LA INFORMACION REPORTADA ES DE ACUERDO A LOS ESTADOS FINANCIEROS CON CIFRAS AL 31 DE DICIEMBRE DE 2010, GENERADOS POR NACIONAL FINANCIERA,S.N.C.,DIRECCION FIDUCIARIA.</t>
  </si>
  <si>
    <t>APORTACIÓN INICIAL:   MONTO: $1,000.00   FECHA: 30/07/2003
OBSERVACIONES: LA COMPOSICIÓN DEL PORTAFOLIO DE INVERSIONES SE INTEGRA COMO SIGUE: TRES PAGARÉS CON SALDO INSOLUTO AL 31/DIC/2010 POR UN TOTAL DE $19,712,123,808.72 PESOS A TASA REAL DEL 4.70% A PLAZO DE 40 AÑOS, EMITIDOS POR EL GOB. FED., EN TRES DIF. FECHAS DE APERTURA, 11/MAYO/2006, 25/MAYO/2006 Y 29/JUNIO/2006,CON AMORTIZ. PARCIALES Y PAGO DE INTERESES CADA 91 DÍAS, OPERAC. EN REPORTO EN VALORES GUB. POR $499,999,937.79 A 21 DÍAS Y $251,048,370.33 A LA VISTA. LOS INGRESOS ACUMULADOS LO INTEGRAN LOS SIG. CONCEPTOS DEL EDO DE RES.:INTERESES Y RENDIMIENTOS A FAVOR, UTILIDAD O PÉRDIDA POR VALORIZACIÓN Y OTROS PRODTOS MENOS LA CANCELACIÓN EN ENERO 2010 DE LA PLUSVALÍA MINUSVALÍA E INTERESES DEVENGADOS NO COBRADOS QUE SE TENÍAN AL 31/DIC/2009($3,016,870,888.69)MÁS AJUSTE A LA PROVISION DEL GASTO DE HONORARIOS POR AUDITORÍA QUE SE TENÍA AL 31/DIC/2009 (-7,442.25),MOVTOS. REGISTRADOS CONTAB. EN RESULTADO DE EJ. ANTERIORES. LOS EGRESOS ACUMULADOS SE OBTIENEN DE LA SUMA DE LOS SIG.CONCEPTOS DEL EDO DE RES.:RENTA,IMPTOS. DIVERSOS,OTROS GASTOS DE ADMON., PROMOCIÓN Y DEPRECS.,MENOS EL IMPORTE DE OTROS ACREED. DIV. DEL BALANCE GRAL. MAS EL IMPORTE DE ACREED. DIV. AL 31/DIC./2009. LAS CIFRAS PRESENTADAS EN EL PRESENTE DOCTO. FUERON EXTRAÍDAS DE LA CONTABILIDAD PARTICULAR DEL FIDEICOMISO.</t>
  </si>
  <si>
    <t>DESTINO: OPERACIÓN DEL FIDEICOMISO 7694 (CUSTODIA DE ARCHIVOS DE EMPRESAS PARAESTATALES LIQUIDADAS).
CUMPLIMIENTO DE LA MISIÓN:
PARA ESTE TRIMESTRE NO SE RECIBIO INFORMACION FINANCIERA POR PARTE DEL FIDUCIARIO BANORTE</t>
  </si>
  <si>
    <t>APORTACIÓN INICIAL:   MONTO: $8,739,720.00   FECHA: 20/07/1994
OBSERVACIONES: ES IMPORTANTE MENCIONAR QUE ESTE ORGANISMO DESCENTRALIZADO NO TIENE LA LEGITIMIDAD JURÍDICA DE ESTE ACTO. PARA ESTE TRIMESTRE NO SE RECIBIO NINGUN TIPO DE INFORMACIÓN FINANCIERA POR PARTE DEL FIDUCIARIO BANORTE, SIN EMBARGO SE ESTA CONVOCANDO AL FIDUCIARIO PARA QUE RINDA UN INFORME A LA INSTITUCION SOBRE LA SITUACION QUE GUARDA EL FIDEICOMISO</t>
  </si>
  <si>
    <t>DESTINO: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
CUMPLIMIENTO DE LA MISIÓN:
DE ACUERDO CON LA APLICACIÓN DEL MÉTODO DE CALCULO EMITIDO POR LA COMISIÓN NACIONAL BANCARIA Y DE VALORES (CNBV), NO HA SIDO NECESARIO QUE SHF EFECTÚE APORTACIONES DURANTE EL CUARTO TRIMESTRE DE 2010.</t>
  </si>
  <si>
    <t>APORTACIÓN INICIAL:   MONTO: $0.01   FECHA: 19/11/2002
OBSERVACIONES: EL SALDO DEL FIDEICOMISO AL CUARTO TRIMESTRE DE 2010, NO PRESENTÓ MOVIMIENTO EN EL PERIODO. LA FECHA DE APORTACIÓN INICIAL CORRESPONDE A LA FECHA EN QUE SE CONSTITUYO EL FIDEICOMISO, DERIVADO DE QUE NO SE HAN REALIZADO APORTACIONES.</t>
  </si>
  <si>
    <t>DESTINO: LOS INGRESOS CORRESPONDEN AL REINTEGRO AL PATRIMONIO DEL FONDO, DE LAS ECONOMÍAS Y LOS INTERESES GENERADOS POR CUENTAS DE CHEQUES DE LOS EJECUTORES DE LOS PROYECTOS Y AL TRASPASO DEL FONDO 2008 POR $17,511,540.76. DE LOS EGRESOS, $174,776,673.66 CORRESPONDEN A LA EJECUCIÓN DE PROGRAMAS Y PROYECTOS DE INVERSIÓN EN LA ZONA METROPOLITANA DEL VALLE DE MÉXICO; $912,096.40 A COMISIONES BANCARIAS Y HONORARIOS DEL FIDUCIARIO; $1,972,000.00 AL PAGO DEL DESARROLLO DE MEMORIAS DEL FONDO METROPOLITANO; $427,756.38 AL PAGO DE AUDITORÍA EXTERNA AL FONDO METROPOLITANO; $35,023,081.52 Y $2,369,907.39 POR TRASPASO A LOS FONDOS 2008 Y 2009, RESPECTIVAMENTE.
CUMPLIMIENTO DE LA MISIÓN:
SE LLEVAN A CABO OBRAS EN COLECTORES MARGINALES; DISTRIBUIDORES VIALES; PLANTAS DE TRATAMIENTO DE AGUA; CONSTRUCCIÓN DE TÚNEL PROFUNDO, VIALIDADES, PUENTES, COLECTORES PARA EVITAR INUNDACIONES Y DEPRIMIDOS; MANTENIMIENTO A COMPUERTAS DEL DRENAJE PROFUNDO; PLANTAS DE BOMBEO; CONTROL DE EROSIÓN DE CUENCAS; ATLAS DE RIESGOS; SISTEMAS DE TRANSPORTES ARTICULADOS; PROYECTO DE INFRAESTRUCTURA SOCIAL EN LA ZONA DEL CUTZAMALA; Y PROYECTOS EJECUTIVOS PARA LLEVAR A CABO DICHAS OBRAS.</t>
  </si>
  <si>
    <t>DESTINO: CON LOS RECURSOS PÚBLICOS EJERCIDOS A ESTA FECHA, SE BENEFICIO EN EL CUARTO TRIMESTRE 23,403 PERSONAS, POR LO QUE EL TOTAL ACUMULADO EN EL AÑO ES DE 100,063 PERSONAS CON EL DONATIVO DE 50 PESOS POR VISITANTE NACIONAL QUE INGRESÓ AL MUSEO, QUE REPRESENTA EL 100.0% DEL TOTAL DE LOS RECURSOS DONADOS.
CUMPLIMIENTO DE LA MISIÓN:
SE CONTINUÓ CON LA PRESENTACIÓN DE DIVERSAS MUESTRAS PLÁSTICAS, EVENTOS ARTÍSTICOS DE FIN DE SEMANA, TALLERES PARA NIÑOS, IMPRESIÓN DEL BOLETÍN BIMESTRAL ASÍ COMO LA PRESERVACIÓN Y DIFUSIÓN AL PÚBLICO EN GENERAL DE LA COLECCIÓN PRIVADA MÁS IMPORTANTE DE LA PRODUCCIÓN ARTÍSTICA DE DIEGO RIVERA Y DE FRIDA KAHLO, ASÍ COMO DE UNA EXTENSA Y VALIOSA COLECCIÓN DE MÁS DE 600 PIEZAS PREHISPÁNICAS PROCEDENTES DE DIVERSAS CULTURAS DEL PAÍS, EXPUESTAS EN EL MUSEO.</t>
  </si>
  <si>
    <t>APORTACIÓN INICIAL:   MONTO: $64,785,852.00   FECHA: 10/12/1993
OBSERVACIONES: LOS 64.8 MILLONES DE NUEVOS PESOS INICIALES QUE SE APORTARON NO FUERON DONADOS POR LA DIRECCIÓN GENERAL DE PROMOCIÓN CULTURAL, OBRA PÚBLICA Y ACERVO PATRIMONIAL (DGPCOPAP), FUERON OTORGADOS POR LA SECRETARÍA EN 1993, DE ACUERDO A INFORMACIÓN DEL CONTRATO CONSTITUTIVO, POR OTRA PARTE ES IMPORTANTE INFORMAR QUE EL DONATIVO AUTORIZADO POR EL C. SECRETARIO DEL RAMO EN DICIEMBRE DE 2009, POR $5,000,000.00 (CINCO MILLONES DE PESOS 00/100 M.N.), FUE RECIBIDO EN LA SUBCUENTA ESPECIFICA, MEDIANTE EL PROCEDIMIENTO DE PAGO POR ADEFAS EN ENERO DEL PRESENTE AÑO, POR LO QUE ESE MONTO NO SE ENCUENTRA REFLEJADO EN EL SALDO DE DICHA SUBCUENTA AL 31 DE DICIEMBRE DEL 2009. DURANTE EL EJERCICIO FISCAL DE 2010 NO SE OTORGO DONATIVO DE RECURSOS PÚBLICOS. ES IMPORTANTE INFORMAR QUE EL FIDEICOMISO NOTIFICO QUE EL SALDO DISPONIBLE CORRESPONDE A RECURSOS DE ELLOS PARA CONSERVA LA SUBCUENTA ESPECIFICA ACTIVA NO SON RECURSOS PÚBLICOS.</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</si>
  <si>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CUMPLIMIENTO DE LA MISIÓN:
DURANTE EL EJERCICIO 2010 FOCIR EFECTUO APORTACIONES CON UN VALOR DE 64.151 MILLONES DE PESOS EN CUATRO PROYECTOS APOYADOS POR EL FICA, ADICIONALMENTE SE CONTINÚA CON EL PROCESO DE FORMALIZACIÓN DE OTROS PROYECTOS DE INVERSIÓN AUTORIZADOS, EN DONDE SE EXHIBIRAN RECURSOS COMPROMETIDOS UNA VEZ QUE SE REALICE LA LLAMADA DE CAPITAL POR PARTE DEL FICA, LO QUE PERMITIRÁ DAR CUMPLIMIENTO A LA MISIÓN Y FIN DEL FIDEICOMISO.</t>
  </si>
  <si>
    <t>DESTINO: CREACIÓN DE UN FONDO CON RECURSOS PRIVADOS Y PUBLICOS (FEDERALES Y ESTATALES), QUE SERÁ DESTINADO A LA PROMOCIÓN DE LA INVERSIÓN DE CAPITAL DE RIESGO EN EL PARQUE AGROINDUSTRIAL ACTIVA, EN EL ESTADO DE QUERETARO
CUMPLIMIENTO DE LA MISIÓN:
AL CIERRE DEL CUARTO TRIMESTRE DE 2010 FOCIR HA EFECTUADO DESEMBOLSOS POR UN MONTO DE 50.3 MDP LO QUE REPRESENTA EL 47.9% DE AVANCE EN LA COLOCACIÓN DE LOS RECURSOS COMPROMETIDOS, EN CUATRO EMPRESAS COMO RESPUESTA A LAS LLAMADAS DE CAPITAL RECIBIDAS UNA VEZ QUE EL COMITÉ TÉCNICO DEL FICA ACTIVA APRUEBA EL OTORGAMIENTO DE RECURSOS A PROYECTOS, LO QUE HA CONTRIBUIDO A LA CREACIÓN DE 88 EMPLEOS DIRECTOS Y 145 INDIRECTOS.</t>
  </si>
  <si>
    <t>APORTACIÓN INICIAL:   MONTO: $1,000,000.00   FECHA: 12/05/2010
OBSERVACIONES: ESTE FIDEICOMISO SE FORMALIZÓ SU ADHESIÓN DURANTE EL PRIMER TRIMESTRE DE 2010, LA APORTACION INICIAL SE EFECTUÓ CON RECURSOS FISCALES PRESUPUESTADOS EN EL PRESENTE EJERCICIO 2010. SE ELIMINA EL REGISTRO DE OTRAS APORTACIONES TODA VEZ QUE CORRESPONDEN A APORTACIONES DE OTROS FIDEICOMITENTES Y NO SON RECUROS DE FOCIR. EN EL CONCEPTO DE PAGO DE HONORARIOS Y COMISIONES (FIDUCIARIOS O BANCARIOS), SE REFLEJA LO CORRESPONDIENTE A FOCIR, DEBIDO A QUE EN TRIMESTRES ANTERIORES SE REGISTRO INDEBIDAMENTE EL MONTO TOTAL Y NO EL IMPORTE PARCIAL CORRESPONDIENTE.</t>
  </si>
  <si>
    <t>APORTACIÓN INICIAL:   MONTO: $6,250,000.00   FECHA: 11/12/2008
OBSERVACIONES: SE ENVÍA PARA CONTINUAR CON EL TRAMITE DE REGISTRO DEL INFORME TRIMESTRAL CON INFORMACIÓN AL 31 DE DICIEMBRE DE 2010. CABE ACLARAR QUE LA ULTIMA APORTACIÓN ACCIONARIA EFECTUADA POR FOCIR REALIZADA EN EL CUARTO TRIMESTRE POR UN MONTO DE $8'887,535.30 NO SE VE REFLEJADA EN EL ESTADO DE CUENTA BANCARIO DE LA SUBCUENTA CORRESPONDIENTE A FOCIR, POR LO QUE SE HA SOLICITADO AL FIDUCIARIO PROCEDA A REALIZAR LAS CORRECCIONES CORRESPONDIENTES. EN EL PRESENTE REPORTE SE PROCEDIÓ A CORREGIR LOS IMPORTES QUE POR ERROR EN EL TERCER TRIMESTRE SE REGISTRARON LOS SALDOS TOTALES Y NO LA PARTE PROPORCIONAL QUE LE CORRESPONDE A FOCIR, EN LOS SIGUIENTES CONCEPTOS: RENDIMIENTOS FINANCIEROS, PAGO DE HONORARIOS Y COMISIONES</t>
  </si>
  <si>
    <t>APORTACIÓN INICIAL:   MONTO: $2,000,000.00   FECHA: 23/12/2009
OBSERVACIONES: SE CONTINUAN REALIZANDO LABORES DE PROMOCIÓN PARA IMPULSAR INVERSIÓN DE CAPITAL PRIVADO EN EMPRESAS DEL SECTOR RURAL Y AGROINDUSTRIAL MEDIANTE ESTE VEHICULO</t>
  </si>
  <si>
    <t>DESTINO: APORTAR RECURSOS AL FIDEICOMISO 10055 DE L@RED DE LA GENTE PARA CONTRIBUIR EN LAS ACTIVIDADES Y EVENTOS DE DIFUSIÓN Y PUBLICIDAD DE L@RED DE LA GENTE COMO AGRUPACIÓN FINANCIERA PARA LA PRESTACIÓN DE SERVICIOS A LA POBLACIÓN DE SECTOR DE AHORRO Y CRÉDITO POPULAR
CUMPLIMIENTO DE LA MISIÓN:
AL CUARTO TRIMESTRE EL NÚMERO DE MIEMBROS DEL FIDEICOMISO CORRESPONDE A 226 CAJAS, INCLUYENDO A BANSEFI. SE HA CONTINUADO CON LA DISPERSIÓN DE LOS PAGOS DE OPORTUNIDADES (UN PROMEDIO DE 100,874 FAMILIAS). EN EL CASO DE REMESAS INTERNACIONALES SE HAN REALIZADO 657,111 OPERACIONES, RESPECTO A REMESAS NACIONALES SE REALIZARON 8,699 OPERACIONES, CUENTA A CUENTA 754 OPERACIONES, RECEPCIÓN POR CUENTA DE TERCEROS 610,616.7 OPERACIONES Y MICROSEGUROS 84,478 OPERACIONES
AL CUARTO TRIMESTRE DE 2010 EL NÚMERO DE OPERACIONES PAGADAS ES   =   1361659
-----------------------------------------------135.0
META: PAGAR OPERACIONES A TRAVES DE L@RED DE LA GENTE   =   1008523</t>
  </si>
  <si>
    <t>DESTINO: DURANTE EL CUARTO TRIMESTRE DE 2010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</si>
  <si>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APORTACIÓN INICIAL:   MONTO: $983,330.00   FECHA: 21/02/2008
OBSERVACIONES: SE ENVÍA INFORMACIÓN DEL CONVENIO DE ADHESIÓN AL FIDEICOMISO "C" F/1532 AHM/SOCIEDAD HIPOTECARIA FEDERAL AL CUARTO TRIMESTRE DE 2010.</t>
  </si>
  <si>
    <t>DESTINO: N/A
CUMPLIMIENTO DE LA MISIÓN:
LA SCT Y AUCAL CONTINÚAN EN NEGOCIACIONES PARA VERIFICAR EL CUMPLIMIENTO DE LOS COMPROMISOS ESTABLECIDOS EN LA CLÁUSULA SEXTA DEL CONVENIO DE CONCERTACIÓN DE ACCIONES PARA LA REESTRUCTURACIÓN FINANCIERA DEL PROYECTO SAN MARTÍN TEXMELUCAN, TLAXCALA Y EL MOLINITO, A FIN DE QUE LA EMPRESA ESTUVIERA DE ACUERDO EN LA FIRMA DEL CONVENIO DE TERMINACIÓN Y EXTINCIÓN DE OBLIGACIONES DEL CONVENIO ANTES CITADO. DURANTE EL TRIMESTRE NO SE PRESENTARON AVANCES RELEVANTES.</t>
  </si>
  <si>
    <t>DESTINO: N/A
CUMPLIMIENTO DE LA MISIÓN:
BANCO SANTANDER EXPRESÓ SU CONFORMIDAD PARA LLEVAR A CABO UNA REUNIÓN DE TRABAJO CON BANOBRAS, EN LA QUE SE DEFINIRÍA LA SITUACIÓN DE LOS INMUEBLES QUE AÚN FORMAN PARTE DE LA GARANTÍA DEL CRÉDITO OTORGADO POR EL GOBIERNO FEDERAL PARA APOYAR A LOS ACREEDORES DE LA FALLIDA PROMOTORA DEL VALLE DE MORELIA, A.C. BANOBRAS INFORMÓ QUE DURANTE EL TRIMESTRE NO SE PRESENTARON AVANCES RELEVANTES PARA LA TERMINACIÓN DEL MANDATO.</t>
  </si>
  <si>
    <t>APORTACIÓN INICIAL:   MONTO: $1.00   FECHA: 19/10/2006
OBSERVACIONES: RESPECTO DE LA INFORMACIÓN FINANCIERA LOS INGRESOS POR INTERESES COBRADOS QUE SE REPORTAN EN EL ESTADO DE RESULTADOS AL CIERRE DE 2010 POR $67,415.02, SON EN REALIDAD UN REGISTRO CONTABLE QUE SE ORIGINA CON LOS DERECHOS DE COBRO QUE TIENE EL MANDATO ANTE BANCA SERFIN, S.A., ESTO NO SIGNIFICA QUE EL MANDATO CUENTE CON RECURSOS LÍQUIDOS, PUES TAL COMO SE HA INFORMADO EN OTRAS OCASIONES, LA DISPONIBILIDAD DEL MANDATO PERMANECE EN CERO.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31/12/2010 EL PATRIMONIO DEL MANDATO ES DE $4,039,731.10 Y SE COMPONE POR PATRIMONIO (3,324,577.29) Y REMANENTES (715,153.81). POR SU PARTE EL ACTIVO SE COMPONE POR CARTERA VENCIDA (4,039,731.10)</t>
  </si>
  <si>
    <t>DESTINO: N/A
CUMPLIMIENTO DE LA MISIÓN:
NO SE DETERMINARON OBJETIVOS PARA ESTE MANDATO YA QUE SE ESTÁN REALIZANDO LAS ACCIONES NECESARIAS PARA SU TERMINACIÓN. DURANTE 2010 NO SE REPORTAN AVANCES RELEVANTES PARA LA TERMINACIÓN DEL MANDATO. SE ESTA EN ESPERA DE QUE NACIONAL FINANCIERA PROPORCIONE LA INFORMACIÓN SOBRE LA INVESTIGACIÓN DEL STATUS DE LAS PROPIEDADES ASOCIADAS AL MANDATO.</t>
  </si>
  <si>
    <t>APORTACIÓN INICIAL:   MONTO: $216.23   FECHA: 18/02/1941
OBSERVACIONES: DEBIDO A QUE EL PRESENTE ACTO JURIDICO NO RECIBE APORTACIONES FEDERALES SE REPORTA SU PATRIMONIO TOTAL. SU PATRIMONIO TOTAL AL 31 DE DICIEMBRE DE 2010 ES DE 10,744,113.54 Y SE COMPONE POR PATRIMONIO (7,830,688.54), REMANENTE LIQUIDO DE EJERCICIOS ANTERIORES (2,981,578.44), DEFICIENTE LIQUIDO DE EJERCICIOS ANTERIORES(-103.5) Y RESULTADO DEL EJERCICIO EN CURSO (-68,049.94). EL ACTIVO A SU VEZ SE COMPONE POR INVERSIONES EN VALORES (3,171,790.6), ASÍ COMO INMUEBLES, MOBILIARIO Y EQUIPO (NETO) POR (7,572,322.94)</t>
  </si>
  <si>
    <t>DESTINO: N/A
CUMPLIMIENTO DE LA MISIÓN:
DURANTE 2010 NO SE REPORTAN AVANCES RELEVANTES EN EL PROCESO DE TERMINACIÓN DEL MANDATO. LA UCP ESTÁ EN ESPERA DE QUE NACIONAL FINANCIERA ENVÍE MAYOR INFORMACIÓN SOBRE LA SITUACIÓN ACTUAL DE LOS TERRENOS.</t>
  </si>
  <si>
    <t>APORTACIÓN INICIAL:   MONTO: $100.00   FECHA: 22/11/1991
OBSERVACIONES: EL PRESENTE ACTO JURIDICO NO RECIBE APORTACIONES FEDERALES, DEBIDO A LO ANTERIOR SE REPORTA EL PATRIMONIO TOTAL. AL 31 DE DICIEMBRE DE 2010 EL PATRIMONIO TOTAL DEL PRESENTE ACTO JURIDICO ES EN MONEDA NACIONAL DE: 319,383.26 Y ESTÁ COMPUESTO POR PATRIMONIO (254,733.59), REMANENTE LÍQUIDO DE EJERCICIOS ANTERIORES (102,930.46), DEFICIENTE LÍQUIDO DE EJERCICIOS ANTERIORES (-19,763.41) Y RESULTADO DEL EJERCICIO EN CURSO (-18,517.38). POR SU PARTE EL ACTIVO SE COMPONE DE INVERSIONES EN VALORES (319,383.26) NOTA: LA APORTACION INICIAL ES EN MONEDA EXTRANJERA (DOLARES DE LOS ESTADOS UNIDOS)</t>
  </si>
  <si>
    <t>DESTINO: NO SE REALIZARON EROGACIONES.
CUMPLIMIENTO DE LA MISIÓN:
EL PROCESO NO REPORTA AVANCE. LA MANDATARIA COMUNICA QUE HA CONTINUADO INSISTIENDO ANTE EL ÁREA JURÍDICA DE LA EMPRESA ICA, SOBRE LA NECESIDAD DE CONTAR CON UN DICTAMEN ELABORADO POR EL ABOGADO EXTERNO ENCARGADO DE DAR SEGUIMIENTO AL JUICIO EN QUITO, ECUADOR, A FIN DE DETERMINAR EL COSTO-BENEFICIO DE CONTINUAR CON EL JUICIO EN CONTRA DE INECEL.</t>
  </si>
  <si>
    <t>DESTINO: RECURSOS DESTINADOS A CUBRIR GASTOS DE OPERACIÓN DEL MANDATO, POR CONCEPTO DE COMISIONES BANCARIAS CAUSADAS POR LA INVERSIÓN DE LA APORTACIÓN INICIAL RECIBIDA EL 24 DE DICIEMBRE DE 2009, GASTOS DE ADMINISTRACIÓN CONSISTENTES EN EL COSTO DEL PERSONAL ADMINISTRATIVO CONTRATADO PARA OPERAR EL MANDATO Y OTROS GASTOS DE EJECUCIÓN DE LAS TAREAS PROPIAS DEL MANDATO. SE ENTREGARON AL FICAH 64 MILLONES DE PESOS COMO PRÉSTAMO, CON BASE EN EL CONTRATO DE MUTUO CELEBRADO ENTRE EL FICAH Y EL SAE EL 21 DE JUNIO DE 2010, PARA QUE EL FICAH LLEVE A CABO EL PAGO A SUS AHORADORES.
CUMPLIMIENTO DE LA MISIÓN:
A LA FECHA, EL MANDATARIO SE HA ENCARGADO DE ADMINISTRAR LOS RECURSOS APORTADOS (INVERSION EN VALORES), E INSTRUMENTAR LOS MECANISMO JURÍDICOS PARA LLEVAR A CABO LA ENTREGA DE LOS RECURSOS CONFORME AL DESTINO PREVISTO EN EL CONTRATO DE MANDATO. CON FECHA 21 DE JUNIO DE 2010 SE CELEBRÓ CONTRATO DE MUTUO Y CON FECHA 23 DE DICIEMBRE DE 2010 SE ENTREGÓ AL FICAH LA CANTIDAD DE 64 MILLONES DE PESOS CONFORME A DICHO CONTRATO, PARA QUE EL FICAH CUMPLA CON SU FINALIDAD.</t>
  </si>
  <si>
    <t>APORTACIÓN INICIAL:   MONTO: $71,000,000.00   FECHA: 24/12/2009
OBSERVACIONES: CONFORME AL CONTRATO Y LA CARTA DE INSTRUCCIÓN EMITIDA POR LA MANDANTE AL AMPARO DE DICHO CONTRATO EL 11 DE FEBRERO DE 2010, LOS RECURSOS APORTADOS DEBEN DESTINARSE EN LA SIGUIENTE FORMA: A) 64 MILLONES DE PESOS PARA LA DEVOLUCIÓN DE LOS DEPÓSITOS DE LOS AHORRADORES QUE PUEDAN RESULTAR BENEFICIADOS EN LOS TÉRMINOS DEL CONTRATO CONSTITUTIVO DEL FIDEICOMISO CAJAS DE AHORRO (FICAH). B) 7 MILLONES DE PESOS, MÁS LOS RENDIMIENTOS QUE SE GENEREN POR LA INVERSIÓN DE LOS 71 MILLONES DE PESOS APORTADOS, PARA CUBRIR GASTOS DE ADMINISTRACIÓN Y ANÁLISIS DE LOS ACTIVOS DEL FICAH, EN QUE INCURRA EL MANDATARIO (SAE) CON MOTIVO DEL CUMPLIMIENTO DE LOS FINES DEL MANDATO.</t>
  </si>
  <si>
    <t>DESTINO: PRÉSTAMOS DIRECTOS PARA FINANCIAR LOS PROYECTOS CARRETEROS VILLA SAN ANTONIO GOASCORÁN Y PLAN NACIONAL DE SEGURIDAD VIAL, EN HONDURAS,Y MATAGALPA-JINOTEGA Y SAN RAMÓN-MUY MUY, EN NICARAGUA; PRÉSTAMO PARA GENERAR CARTERA DE VIVIENDA PARA AMPLIACIÓN, MEJORA Y CONSTRUCCIÓN PROGRESIVA EN EL MARCO DEL PROGRAMA PARA EL DESARROLLO DE VIVIENDA SOCIAL EN CENTROAMÉRICA; FINANCIAMIENTO CON CARÁCTER NO REEMBOLSABLE PARA EL CENTRO REGIONAL DE ASISTENCIA TÉCNICA DEL FONDO MONETARIO INTERNACIONAL (FMI) EN GUATEMALA, Y PAGO DE HONORARIOS AL MANDATARIO.
CUMPLIMIENTO DE LA MISIÓN:
CON EL PROPÓSITO DE DAR CUMPLIMIENTO AL OBJETIVO DEL MANDATO, SE DESEMBOLSARON RECURSOS PARA LA CONSTRUCCIÓN, PAVIMENTACIÓN Y SEGURIDAD VIAL DE CARRETERAS EN HONDURAS Y NICARAGUA; PARA GENERAR CARTERA DE VIVIENDA PARA MEJORA Y CONSTRUCCIÓN PROGRESIVA EN EL MARCO DEL PROGRAMA PARA EL DESARROLLO DE VIVIENDA SOCIAL EN CENTROAMÉRICA; FINANCIAMIENTO NO REEMBOLSABLE PARA EL CENTRO REGIONAL DE ASISTENCIA TÉCNICA DEL FMI EN GUATEMALA, Y PAGO DE HONORARIOS AL MANDATARIO.</t>
  </si>
  <si>
    <t>APORTACIÓN INICIAL:   MONTO: $3,531,961,424.37   FECHA: 01/06/2008
OBSERVACIONES: EN EL PRESENTE EJERCICIO FISCAL NO SE TIENE CONTEMPLADO REALIZAR APORTACIONES DE RECURSOS PRESUPUESTARIOS ADICIONALES, POR LO QUE SÓLO SE AUTORIZARÁN FINANCIAMIENTOS HASTA POR EL MONTO DEL SALDO FINAL DEL EJERCICIO FISCAL DEL AÑO ANTERIOR (2009). LOS INGRESOS ASCIENDEN A $407,045,364.88 Y SE CONSTITUYEN POR $204,014,979.15 DE RECUPERACIONES EFECTUADAS EN USD POR FINANCIAMIENTOS OTORGADOS Y $142,727,961.24 DE LA REVALORACIÓN DE LA APORTACIÓN INICIAL QUE SE ENCUENTRA EN DÓLARES. POR SU PARTE, LOS RENDIMIENTOS FINANCIEROS SUMARON $60,302,424.49, Y LOS EGRESOS SE COMPONEN POR $637,135,263.07 ACUMULADOS EN EL PERIODO QUE SE REPORTA POR FINANCIAMIENTOS DE PROYECTOS Y $1,008,695.66 POR PAGO DE HONORARIOS AL MANDATARIO.</t>
  </si>
  <si>
    <t>DESTINO: DE CONFORMIDAD CON EL NUMERAL OCTAVO DE LOS LINEAMIENTOS DEL FONDO DE APOYO PARA LA REESTRUCTURA DE PENSIONES, LOS RECURSOS DEL FONDO SE PODRÁN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
CUMPLIMIENTO DE LA MISIÓN:
LOS EGRESOS CORRESPONDIENTES A LOS ENTEROS A LA LIF PARA EL EJERCICIO FISCAL 2010, CONFORME A LO SEÑALADO EN EL OFICIO 307-A-7021 DE FECHA 17 DE DICIEMBRE DE 2010, EMITIDO POR LA UPCP.</t>
  </si>
  <si>
    <t>APORTACIÓN INICIAL:   MONTO: $4,830,000.00   FECHA: 16/04/2010
OBSERVACIONES: SE REPORTA INFORMACION AL MES DE DICIEMBRE 2010.</t>
  </si>
  <si>
    <t>APORTACIÓN INICIAL:   MONTO: $200,000.00   FECHA: 14/05/2009
OBSERVACIONES: EL IMPORTE EN DISPONIBILIDAD SE REFIERE A VALORES DE FÁCIL REALIZACIÓN, REGISTRADOS EN EL ESTADO DE POSICIÓN O SITUACIÓN FINANCIERA AL 31 DE DICIEMBRE DE 2010.</t>
  </si>
  <si>
    <t>DESTINO: TRANSFERIR LOS RECURSOS A LAS ENTIDADES FEDERATIVAS Y MUNICIPALES DE LAS MUJERES, PARA FORTALECER LA POLITICA NACIONAL DE IGUALDAD.
CUMPLIMIENTO DE LA MISIÓN:
NO SE REPORTA CUMPLIMIENTO AL CUARTO TRIMESTRE DEL 2010, YA QUE NO SE DISPERSARON RECURSOS A LAS INSTANCIAS DE LOS ESTADOS Y MUNICIPIOS.</t>
  </si>
  <si>
    <t>APORTACIÓN INICIAL:   MONTO: $38,434,838.00   FECHA: 30/10/2008
OBSERVACIONES: EN ESTE TRIMESTRE NO EXISTIÓ DISPERSIÓN DE RECURSOS A LOS ESTADOS Y MUNICIPIOS, ÚNICAMENTE SE CONSIDERAN MOVIMIENTOS DE REINTEGROS E INTERESES A LA TESOFE ASÍ COMO SERVICIOS BANCARIOS Y FINANCIEROS, AUDITORIAS Y SERVICIOS ASESORIAS,CABE MENCIONAR QUE SE ESTÀN LLEVANDO ACABO LOS TRÀMITES DE EXTINCION DE CONTRATO.</t>
  </si>
  <si>
    <t>APORTACIÓN INICIAL:   MONTO: $91,064,699.28   FECHA: 31/12/1988
OBSERVACIONES: EL SALDO DE ESTOS MANDATOS NO SE INTEGRA POR ACTIVOS DISPONIBLES. NO SE REGISTRARON RECUPERACIONES DE CARTERA DURANTE EL PERIODO DEL 30 DE SEPTIEMBRE AL 31 DE DICIEMBRE DE 2010. EN EL TRANSCURSO DEL 3ER TRIMESTRE DE ESE AÑO UN DEUDOR EFECTUO EL PAGO DE $2,964,680.29. LO ANTERIOR JUSTIFICA LA VARIACION (DISMINUCION) EN EL SALDO QUE REPORTARON LOS MANDATOS AL 31 DE DICIEMBRE DE 2009 Y 2010. DICHA DISMINUCION SE DISTRIBUYO COMO SIGUE; FIDEIN ($2,644,744.16) / PAI (319,936.13).</t>
  </si>
  <si>
    <t>DESTINO: OTORGAMIENTO DE CRÉDITOS $21,965,081,924 PARA GASTO DE OPERACIÓN Y ADMINISTRACIÓN $1,101,727,577; PARA PROGRAMAS SUJETOS A REGLAS DE OPERACIÓN $1,439,318,340; Y OTROS EGRESOS $37,169,804.
CUMPLIMIENTO DE LA MISIÓN:
AL CUARTO TRIMESTRE LA FINANCIERA RURAL SIGUE ENFRENTANDO UN ENTORNO ECONÓMICO ADVERSO QUE LE HA IMPEDIDO ALCANZAR SUS METAS CREDITICIAS, SIN EMBARGO SE CONTINÚA ATORGANDO CAPACITACIÓN Y ACCESORIA A LOS INTERMEDIARIOS FINANCIEROS RURALES Y DESARROLLANDO LOS PROGRAMAS QUE LE FUERON ENCOMENDADOS EN EL PRESUPUESTO DE EGRESOS DE LA FEDERACIÓN.
OTORGAMIENTO DE CRÉDITO EJERCIDO   =   2906569174
-----------------------------------------------71.5
OTORGAMIENTO DE CRÉDITO PROGRMADO AL MES   =   4066145409</t>
  </si>
  <si>
    <t>APORTACIÓN INICIAL:   MONTO: $500,000.00   FECHA: 01/10/2002
OBSERVACIONES: EXISTEN IMPORTES EN CONCILIACION POR $159,354.99, ESTAS CIFRAS ESTAN ACTUALIZADAS AL 14 DE ENERO DEL 2011 Y DICHA INFORMACION SE ENCUENTRA EN LA PAGINA DEL COLEGIO DE POSTGRADUADOS.</t>
  </si>
  <si>
    <t>APORTACIÓN INICIAL:   MONTO: $1.00   FECHA: 01/06/2006
OBSERVACIONES: CON OFICIO 5.1.-2944 DE FECHA 13 DE SEPTIEMBRE DE 2010, SE ENVIÓ A LA SHCP EL PROYECTO DE CONVENIO DE EXTINCIÓN DEL FIDEICOMISO BENJAMÍN HILL-FERROCARRIL SONORA-BAJA CALIFORNIA, A FIN DE OBTENER LA OPINIÓN CORRESPONDIENTE, A LA FECHA NO SE HA TENIDO RESPUESTA.</t>
  </si>
  <si>
    <t>DESTINO: PAGO DE HONORARIOS FIDUCIARIOS, COMISIONES BANCARIAS Y PAGO POR LOS TRABAJOS DE AUDITORÍA DEL EJERCICIO FISCAL 2009.
CUMPLIMIENTO DE LA MISIÓN:
INCREMENTAR LA COBERTURA, PENETRACIÓN Y DIVERSIDAD DE SERVICIOS DE TELECOMUNICACIONES ENTRE LA POBLACIÓN DE ESCASOS RECURSOS DEL MEDIO RURAL Y URBANO.
NÚM. DE LÍNEAS INSTALADAS DEL CONTRATO NO. C-411-001-05   =   52492
-----------------------------------------------90.8
NÚM. MÍNIMO DE LÍNEAS A INSTALAR COMPROMETIDAS DE ACUERDO CON EL CONTRATO C-411-001-05   =   57799</t>
  </si>
  <si>
    <t>APORTACIÓN INICIAL:   MONTO: $750,000,000.00   FECHA: 04/11/2002
OBSERVACIONES: EN LA DISPONIBILIDAD ESTÁN INCLUIDOS LOS IMPORTES AUTORIZADOS POR EL COMITÉ TÉCNICO PARA EL DESARROLLO DEL PROGRAMA DE COBERTURA SOCIAL DE TELECOMUNICACIONES PRIMERA Y SEGUNDA ETAPAS. LA UNIDAD DE MEDIDA ES:LÍNEA TELEFÓNICA; ESTO SE COMENTA, EN VIRTUD DE QUE EL SISTEMA NO INCLUYE DICHA UNIDAD DE MEDIDA EN SU UNIVERSO Y SE PUSO TERMINAL TELEFÓNICA, YA QUE EL SISTEMA PIDE UNA UNIDAD DE MEDIDA; ASIMISMO, SE INFORMA QUE LOS AVANCES REPORTADOS CORRESPONDEN AL CONTRATO NO.C-411-001-05 Y DEL CONTRATO NO. C-411-01-06 SE REPORTAN 56,475 LÍNEAS INSTALADAS DE UN UNIVERSO DE 93,892 COMPROMETIDAS, AVANCE DEL 60.1%</t>
  </si>
  <si>
    <t>DESTINO: EL IMPORTE CAPTURADO EN EL APARTADO DENOMINADO "PAGO DE HONORARIOS Y COMISIONES (FIDUCIARIOS O BANCARIOS)" POR $250,949.19 CORRESPONDE A HONORARIOS DEL FIDUCIARIO POR LA ADMINISTRACIÓN DEL FIDEICOMISO 2165-8 DE ENERO A DICIEMBRE DE 2010. LOS EGRESOS CORRESPONDEN A LA LIQUIDACIÓN CONSTITUCIONAL DE 11 TRABAJADORES EN EL PERIODO ENERO-DICIEMBRE.
CUMPLIMIENTO DE LA MISIÓN:
EL FIDEICOMISO CONTINÚA CON LOS FINES PARA LOS QUE FUE CREADO.</t>
  </si>
  <si>
    <t>APORTACIÓN INICIAL:   MONTO: $30,843,795.44   FECHA: 28/09/2007
OBSERVACIONES: INFORMACIÓN AL 31 DE DICIEMBRE DE 2010, REMITIDA POR CAPUFE.</t>
  </si>
  <si>
    <t>DESTINO: PRÉSTAMOS OTORGADOS A LOS TRABAJADORES, GASTOS FIDUCIARIOS Y OTROS GASTOS.
CUMPLIMIENTO DE LA MISIÓN:
AL 31 DE DICIEMBRE SE SOLICITARON 1,293 PRÉSTAMOS, LOS CUALES SE OTORGARON EN SU TOTALIDAD, EN CUMPLIMIENTO A LOS FINES DEL FIDEICOMISO.
NÚMERO DE PRÉSTAMOS SOLICITADOS   =   1293
-----------------------------------------------100.0
NÚMERO DE PRÉSTAMOS OTORGADOS   =   1293</t>
  </si>
  <si>
    <t>DESTINO: EL IMPORTE CAPTURADO EN EL APARTADO DENOMINADO "EGRESOS ACUMULADOS EN EL PERIODO QUE SE REPORTA" POR $18,549.05, CORRESPONDE AL PAGO EFECTUADO A UN SERVIDOR PÚBLICO QUE SE DESEMPEÑABA COMO SUPERVISOR DE MANIOBRAS Y SERVICIOS DE LA ADMINISTRACIÓN PORTUARIA INTEGRAL DE MAZATLÁN, S.A. DE C.V. Y QUE SE LIQUIDÓ POR TERMINACIÓN DE RELACIONES DE TRABAJO EL 10 DE MARZO DE 2010.
CUMPLIMIENTO DE LA MISIÓN:
EL FIDEICOMISO CONTINÚA CON LOS FINES PARA LOS QUE FUE CREADO.
PAGO DE PRIMA DE ANTIGÜEDAD   =   1
-----------------------------------------------100.0
PAGO DE PRIMA DE ANTIGÜEDAD   =   1</t>
  </si>
  <si>
    <t>APORTACIÓN INICIAL:   MONTO: $3,975.00   FECHA: 22/10/1996
OBSERVACIONES: INFORMACIÓN AL 31 DE DICIEMBRE DE 2010.</t>
  </si>
  <si>
    <t>DESTINO: PAGO DE PENSIONES Y PRESTACIONES DE LOS FIDEICOMISARIOS, GASTOS DE ADMINISTRACIÓN, HONORARIOS E IMPUESTOS DIVERSOS.
CUMPLIMIENTO DE LA MISIÓN:
SE PAGÓ EN TIEMPO Y FORMA LA PENSIÓN DE 38,719 JUBILADOS MENSUALES EN PROMEDIO.
NÚMERO DE JUBILADOS PROMEDIO EN EL PADRÓN.   =   38719
-----------------------------------------------100.0
NÚMERO DE JUBILADOS PROMEDIO EN NÓMINA Y AUSENTES.   =   38719</t>
  </si>
  <si>
    <t>APORTACIÓN INICIAL:   MONTO: $50,000.00   FECHA: 19/12/1997
OBSERVACIONES: LA DISPONIBILIDAD CORRESPONDE AL PATRIMONIO. SE PAGÓ EN TIEMPO Y FORMA LA PENSIÓN DE 38,719 JUBILADOS MENSUALES EN PROMEDIO.</t>
  </si>
  <si>
    <t>DESTINO: OTROS GASTOS DE OPERACIÓN, ADMINISTRACIÓN, HONORARIOS Y COMISIONES PAGADAS.
CUMPLIMIENTO DE LA MISIÓN:
ESTE FIDEICOMISO SE ENCUENTRA EN PROCESO DE EXTINCION.</t>
  </si>
  <si>
    <t>APORTACIÓN INICIAL:   MONTO: $1.00   FECHA: 27/07/1972
OBSERVACIONES: LA DISP. CORRESPONDE AL PATRIMONIO CON CIFRAS AL 31 DE DICIEMBRE, SE CAPTURÓ UN PESO EN EL CAMPO DE APORTACIÓN INICIAL, EN VIRTUD DE QUE EL SISTEMA NO PERMITE CONTINUAR CON LA CAPTURA SI NO EXISTEN DATOS EN DICHO CAMPO. DE ACUERDO CON LOS ESTADOS FINANCIEROS, LA SUMA DEL PASIVO MÁS PATRIMONIO, ARROJA UN TOTAL DE $9'336,132.08 DE ACTIVO. EN LA REUNIÓN DEL 1° DE SEPTIEMBRE DE 2009, BANOBRAS INFORMÓ QUE EN ALGUNAS ENTIDADES COMO CHIHUAHUA Y VERACRUZ SE HAN LOGRADO AVANCES EN LA REGULARIZACIÓN DE PREDIOS, FALTANDO 38 POR REGULARIZAR EN DIVERSOS ESTADOS.</t>
  </si>
  <si>
    <t>APORTACIÓN INICIAL:   MONTO: $850,000,000.00   FECHA: 23/12/1999
OBSERVACIONES: LA DISPONIBILIDAD CORRESPONDE AL PATRIMONIO DEL FIDEICOMISO AL 31 DE DICIEMBRE DE 2010.</t>
  </si>
  <si>
    <t>APORTACIÓN INICIAL:   MONTO: $2,750,300,000.00   FECHA: 28/08/2006
OBSERVACIONES: LA APORTACIÓN INICIAL SE INTEGRA CON $2,750'000,000.00 DE RECURSOS PÚBLICOS APORTADOS COMO SUBSIDIOS Y $300,000.00 DE RECURSOS APORTADOS POR LO GOBIERNOS DE LOS ESTADOS DE DURANGO Y SINALOA, 150.0 MIL PESOS CADA UNO; LOS RENDIMIENTOS AL MES DE DICIEMBRE DE 2010 SON: DE REC. FEDERALES $52,453,087.49 Y DE RECURSOS ESTATALES $17,930.88</t>
  </si>
  <si>
    <t>DESTINO: N/A
CUMPLIMIENTO DE LA MISIÓN:
SE CONTINÚA CON LOS FINES DE LA CONCESIÓN OTORGADA (20 DE OCTUBRE DE 1987) A BANOBRAS POR LA SCT PARA CONSTRUIR, OPERAR Y EXPLOTAR BAJO EL RÉGIMEN DE CUOTAS DE PEAJE EL TRAMO CARRETERO ATLACOMULCO-MARAVATÍO.</t>
  </si>
  <si>
    <t>APORTACIÓN INICIAL:   MONTO: $5,000,000.00   FECHA: 07/08/1991
OBSERVACIONES: CON FECHA 19 DE NOVIEMBRE DE 2010, CAPUFE LLEVÓ A CABO LA FIRMA DEL CONVENIO DE EXTINCIÓN DEL FIDEICOMISO 22336-2, DE IGUAL MANERA EN LA MISMA FECHA SE FIRMÓ EL CONVENIO DE ADHESIÓN AL FIDEICOMISO 689, EN EL CUAL SE LE RECONOCEN A ESTE ORGANISMO, TODOS SUS DERECHOS EN LOS MISMOS TÉRMINOS Y CONDICIONES QUE SE TENIAN EN EL EXTINTO FIDEICOMISO 22336-2. EN ESTE MISMO CONVENIO DE ADHESIÓN, SE DEJA EXPRESA CONSTANCIA QUE LAS APORTACIONES DE CAPUFE AL PROYECTO, ASCIENDEN A LA CANTIDAD DE 189,794,370.14 PESOS, CANTIDAD QUE RESULTA DE LA ACTUALIZACIÓN AL MES DE OCTUBRE DE 2010 (INPC), DE LAS APORTACIONES REALIZADAS POR CAPUFE EN DIFERENTES FECHAS AL EXTINTO FIDEICOMISO 22336-2. CABE HACER MENCIÓN QUE MEDIANTE OFICIO 09/J0U/DJ/SC.- 1194/2010, DE FECHA 22 DE NOVIEMBRE DE 2010, SE SOLICITÓ A LA DIRECCIÓN GENERAL DE PROGRAMACIÓN, ORGANIZACIÓN Y PRESUPUESTO DE LA S.C.T., LA BAJA DE LA CLAVE DE REGISTRO DEL FIDEICOMISO 22336-2 (700009JOU251), ASI COMO EL REGISTRO Y LA CLAVE CORRESPONDIENTE DEL FIDEICOMISO 689 (CONVENIO DE ADHESIÓN).</t>
  </si>
  <si>
    <t>DESTINO: PAGOS POR CONCEPTO DE GUIÓN MUSEOGRÁFICO, DIRECCIÓN TÉCNICA MUSEOLÓGICA Y MUSEOGRÁFICA, ESTUDIO DE GEORADAR, COORDINACCIÓN Y REVISIÓN DEL PROYECTO EJECUTIVO, DESARROLLO DEL PROYECTO EJECUTIVO DE ARQUITECTURA, INGENIERIA Y MUSEOGRAFÍA PARA LA CONSTRUCCION DEL PABELLON AEROESPACIAL Y POR LA PRODUCCIÓN EDITORIAL DEL LIBRO "100 AÑOS DE LA AVIACIÓN EN MÉXICO", PAGO HONORARIOS E IMPUESTOS
CUMPLIMIENTO DE LA MISIÓN:
ASA INFORMA QUE DE CONFORMIDAD CON LOS FINES DEL MANDATO, SE ESTÁN LLEVANDO A CABO LAS ACCIONES PARA LA REALIZACIÓN DEL PABELLÓN AEROESPACIAL CFE-SCT-ASA.</t>
  </si>
  <si>
    <t>APORTACIÓN INICIAL:   MONTO: $35,000,000.00   FECHA: 18/12/2009
OBSERVACIONES: LA DISPONIBILIDAD CORRESPONDE AL PATRIMONIO DEL MANDATO AL 31 DE DICIEMBRE DE 2010.</t>
  </si>
  <si>
    <t>DESTINO: TRANSFERENCIA AL FIDEICOMISO 8013-9, EN CUMPLIMIENTO A LOS DISPUESTO EN EL TERCER PARRAFO DEL ARTICULO 33 DEL PRESUPUESTO DE EGRESOS DE LA FEDERACIÓN PARA EL EJECICIO FISCAL 2010. 1500 MILLONES DE PESOS SE CANALIZARON PARA APOYAR EL PROYECTO IDENTIFICADO CON EL FOLIO FME2010-1 SE CANALIZO 50 MILLONES DE PESOS PARA LA INSTRUMENTACION DEL PROGRAMA "SOLUCIONES FINANCIERAS INTEGRALES PARA MICRO, PEQUEÑAS Y MEDIANAS EMPRESAS RURALES DEL SECTOR TURÍSTICO2 IDENTIFICADO CON EL FOLIO FME2010-2 CON FINANCIERA RURAL. 25 MILLONES DE PESOS QUE COADYUVARON PARA LA MODERNIZACIÓN DE LAS MICRO, PEQUEÑAS Y MEDIANAS EMPRESAS DEL SECTOR MINERO Y SU CADENA PRODUCTIVA, ASÍ COMO PARA SOLVENTAR GASTOS Y FORTALECER SUS ACTIVIDADES PRODUCTIVAS. 600 MILLONES DE PESOS QUE DETONARON EL FINANCIAMIENTO EN SECTORES QUE ACTUALMENTE ESTÁN SIENDO POCO ATENDIDOS POR LOS INTERMEDIARIOS FINANCIEROS, CONSOLIDANDO DE ESTA FORMA A NUEVAS EMPRESAS, A TRAVÉS DE LA IMPLEMENTACIÓN DE LOS SIGUIENTES ESQUEMAS: 1. FINANCIAMIENTO A EMPRENDEDORES. 2. FINANCIAMIENTO A INTERMEDIARIOS ESPECIALIZADOS PARA EL APOYO DE EMPRESAS DE LA INDUSTRIA DE LA CONSTRUCCIÓN. 3. CARTAS DE CRÉDITO Y FIANZAS. 4. GARANTÍAS SELECTIVAS. 5. GARANTÍA AUTOMÁTICA. 6. FINANCIAMIENTO PARA LA ADQUISICIÓN Y/O SUSTITUCIÓN DE EQUIPOS QUE PERMITAN EL AHORRO DE ENERGÍA EN LAS MIPYMES.
CUMPLIMIENTO DE LA MISIÓN:
SE HA CUMPLIDO ES LA TRANSFERENCIA CON BASE AL ARTICULO 33 DEL PRESUPUESTO DE EGRESOS DE LA FEDERACIÓN PARA EL EJERCICIO FISCAL 2010</t>
  </si>
  <si>
    <t>APORTACIÓN INICIAL:   MONTO: $1,750,000.00   FECHA: 18/05/1994
OBSERVACIONES: EL SALDO NETO AL 31 DE DICIEMBRE DE 2010 ES DE $253'029,183 PESOS; YA QUE EXISTE UNA DISMINUCIÓN PATRIMONIAL DE $13'734,956.39 PESOS, QUE SE DEBE A LAS VARIACIONES DE LOS RENDIMIENTOS CAPITALIZABLES.</t>
  </si>
  <si>
    <t>DESTINO: CUBRIR GASTOS ADMINISTRATIVOS Y FONDO DE AHORRO DEL PERSONAL EL CUAL CUBRE EL PERIODO NOVIEMBRE 2010 A OCTUBRE 2011.
CUMPLIMIENTO DE LA MISIÓN:
LA CREACION DE UN FONDO DE AHORRO EN BENEFICIO DEL PERSONAL DE EXPORTADORA DE SAL, S.A. DE C.V.</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</si>
  <si>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</si>
  <si>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</si>
  <si>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</si>
  <si>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</si>
  <si>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</si>
  <si>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DESTINO: A FIN DE MANTENERLOS EN ADMINISTRACIÓN E INVERSIONES, HASTA QUE, EN TERMINOS DE LO ESTABLECIDO EM EL MANDATO, SE DESTINEN PARA EL PAGO DE APOYOS.
CUMPLIMIENTO DE LA MISIÓN:
A FIN DE MANTENERLOS EN ADMINISTRACIÓN E INVERSIONES, HASTA QUE, EN TERMINOS DE LO ESTABLECIDO EM EL MANDATO, SE DESTINEN PARA EL PAGO DE APOYOS.</t>
  </si>
  <si>
    <t>APORTACIÓN INICIAL:   MONTO: $300,000.00   FECHA: 10/09/2010
OBSERVACIONES: INICIO OPERACIONES EN 2010</t>
  </si>
  <si>
    <t>APORTACIÓN INICIAL:   MONTO: $23,610,000.00   FECHA: 02/02/1982
OBSERVACIONES: LA APORTACIÓN INICIAL ES EN VIEJOS PESOS Y LA FECHA ES ESTIMADA POR NO CONTARSE CON EL DATO EXACTO. EN VIRTUD DE QUE NAFIN NO ENVIÓ LOS ESTADOS FINANCIEROS AL 31 DE DICIEMBRE DEL 2010, SE PRESENTA LA INFORMACÍÓN AL 31 DE NOVIEMBRE DE 2010.</t>
  </si>
  <si>
    <t>DESTINO: TRANSFERENCIA A LOS FIDEICOMISOS ESTATALES DE ESCUELAS DE CALIDAD (FEEC´S) PARA SU DISTRIBUCIÓN A LOS PLANTELES EDUCATIVOS BENEFICIADOS POR EL PROGRAMA EN LOS CICLOS ESCOLARES 2008-2009 Y 2009-2010.
CUMPLIMIENTO DE LA MISIÓN:
EN EL AÑO 2008, EL FIDEICOMISO SE VIO BENEFICIADO CON SUBSIDIOS FEDERALES DE $1,258,071,379.00 LA CUAL HA SIDO OTORGADA VÍA PEF 2008 EN EL REPORTE DE AVANCE AL MES DE DICIEMBRE DE TRANSFERENCIAS FEDERALES REALIZADAS. LOS SUBSIDIOS FEDERALES PEF DESTINADOS PARA ESTE AÑO SON DE $1,499,827,896.00 CON LO QUE SE ESTIMA ALCANZAR UNA META DE 42,500 ESCUELAS, EN TAL SENTIDO, LA CIFRA PRELIMINAR A ESTE REPORTE ES DE 38,891 ESCUELAS.
ESCUELAS BENEFICIADAS POR EL PROGRAMA   =   38891
-----------------------------------------------97.2
ESCUELAS A BENEFICIAR POR EL PROGRAMA   =   40000</t>
  </si>
  <si>
    <t>DESTINO: GASTOS FINANCIEROS Y DE OPERACIÓN DERIVADOS DEL PROCESO DE EXTINCIÓN
CUMPLIMIENTO DE LA MISIÓN:
SE TIENE UN 61%
BECARIOS TITULADOS   =   1486
----------------------------------------------61.0
BECARIOS APOYADOS   =   2438</t>
  </si>
  <si>
    <t>APORTACIÓN INICIAL:   MONTO: $96,500,357.00   FECHA: 24/11/1995
OBSERVACIONES: ACTUALMENTE EL FIDEICOMISO Y EL PROGRAMA SE ENCUENTRAN EN PROCESO DE EXTINCIÓN. LOS ESTADOS FINANCIEROS DEL EJERCICIO 2007,2008,2009 Y 2010 PENDIENTE DE DICTAMEN POR AUDITOR EXTERNO.</t>
  </si>
  <si>
    <t>DESTINO: APOYAR LOS SERVICIOS QUE SE PROPORCIONAN A LOS ESTUDIANTES DE LOS SUBSISTEMAS DE PREPARATORIA ABIERTA, EDUCACIÓN MEDIA SUPERIOR A DISTANCIA Y BACHILLERATO SEMIESCOLARIZADO.
CUMPLIMIENTO DE LA MISIÓN:
PREPARATORIA ABIERTA 6,248 ESTUDIANTES INSCRITOS; 88,826 EXÁMENES SOLICITADOS; 5,535 SERVICIOS DE ASESORÍA ACADÉMICA PROPORCIONADA; 1,200 ESTUDIANTES QUE RECIBIERON ASESORÍA ACADÉMICA; 781 EVALUACIONES APLICADAS A ESTUDIANTES; 48 ESTUDIANTES CON DISCAPACIDAD QUE RECIBIERON APOYO ACADÉMICO. EMSAD ELABORACIÓN DE 15 ESCALETAS DE LOS GUIONES PARA PROGRAMAS TV.; SUPERVISIONES A 12 CENTROS.</t>
  </si>
  <si>
    <t>DESTINO: REINTEGRAR A LOS TRABAJADORES DEL SECTOR INSCRITOS AL FORTE EL MONTO QUE LES CORRESPONDE UNA VEZ QUE SE HAYAN RETIRADO DEL SERVICIO ACTIVO POR JUBILACIÓN, RENUNCIA O COMO SEGURO DE VIDA EN CASO DE DEFUNCIÓN
CUMPLIMIENTO DE LA MISIÓN:
SE RETRIBUYÓ A 18,276 EXTRABAJADORES Y/O BENEFICIARIOS (EN SU CASO), LOS CUALES SE DESINCORPORARON DEL FIDEICOMISO AL CONCLUIR SU PERMANENCIA EN EL FONDO.
18276   =   18276
-----------------------------------------------86.5
21122   =   21122</t>
  </si>
  <si>
    <t>APORTACIÓN INICIAL:   MONTO: $34,000,000.00   FECHA: 14/12/1990
OBSERVACIONES: LA INFORMACIÓN CORRESPONDE AL 4O.TRIMESTRE DEL 2010. EN ESTE PERIODO, SE INCLUYE UN TOTAL $483,537,591.36 POR CONCEPTO DE PLUSVALIA-MINUSVALIA, INTERESES DEVENGADOS NO COBRADOS, MISMAS QUE SE DESCRIBEN EN EL BALANCE, ESTADO DE RESULTADOS Y PATRIMONIO CONSOLIDADO; ASIMISMO, SE CONSIDERAN $567.88 POR CONCEPTO DE SALDOS EFECTIVOS. FINALMENTE, LAS CANTIDADES REPORTADAS SE EXPRESAN EN TÉRMINOS DE VALOR MERCADO, CONFORME A LAS OBSERVACIONES EMITIDAS POR LA A.S.F..</t>
  </si>
  <si>
    <t>DESTINO: PAGO DE COMISIONES AL FIDUCIARIO POR $ 1,254,433.27 IVA DE COMISIONES AL FIDUCIARIO POR $ 200,709.32
CUMPLIMIENTO DE LA MISIÓN:
A LA FECHA LAS ENTIDADES FEDERATIVAS HAN OTORGADO 58,745 CRÉDITOS A DOCENTES DE EDUCACIÓN BÁSICA PARA EL PAGO DE ENGANCHE Y GASTOS DE ESCRITURACIÓN DE VIVIENDA, DE ESTOS 2,113 CRÉDITOS EN 2010.</t>
  </si>
  <si>
    <t>APORTACIÓN INICIAL:   MONTO: $72,000,000.00   FECHA: 15/11/1994
OBSERVACIONES: LOS DATOS CONTENIDOS SON RESPONSABILIDAD DE LA UR.</t>
  </si>
  <si>
    <t>DESTINO: A TRAVES DEL FIDEICOMISO SE SE DIO ATENCION A DISTANCIA A 18,000 DOCENTES DE EDUCACION BASICA Y MEDIA SUPERIOR, SE DESARROLLARON PROYECTOS DE INVESTIGACION EN LA RED FEDERALIZADA UPN CON LOS ESTADOS, SE EQUIPARON 60 SALONES ELECTRONICOS; ELABORACION Y DICTAMINACION DE MATERIALES DIDACTICOS; TALLERES DE FORMACION DE DOCENTES;EVALUACION DE PROGRAMAS DE ESTUDIO; Y BECAS A DOCENTES CON PERFIL PROMEP; FORMULACION DE PROGRAMAS DE ESTUDIOS PARA GRUPOS CON CAPACIDADES DIFERENTES, ENTRE OTROS.
CUMPLIMIENTO DE LA MISIÓN:
CON LAS ACCIONES REPORTADAS SE FOMENTA Y DESARROLLA LA INVESTIGACION CIENTIFICA Y EDUCATIVA, SE FORTALECE EL DESARROLLO TECNOLOGICO, SE ESTIMULA A LOS DOCENTES E INVESTIGADORES, SE MODERNIZAN LA INFRAESTRUCTURA Y EL EQUIPAMIENTO Y SE ACTUALIZAN Y MODERNIZAN LOS PROGRAMAS EDUCATIVOS.</t>
  </si>
  <si>
    <t>DESTINO: DURANTE EL CUARTO TRIMESTRE 2010. NO SE EFECTUARON PAGOS A LOS BENEFICIARIOS DEL FIDEICOMISO.
CUMPLIMIENTO DE LA MISIÓN:
SE REALIZÓ REUNIÓN DE COMITÉ TÉCNICO 25-03-10, ACUERDOS: SE AUTORIZÓ CONVOCATORIA 2010 Y ALTA SITIO WEB, SE REGISTRARON 16 PROYECTOS DE LAS INSTITUCIONES EDUCACIÓN SUPERIOR. SE REALIZARON 2 SESIONES DE COMISIÓN EVALUADORA DE PROYECTOS. SE REUNIÓ COMITÉ TÉCNICO EL 28-10-10 PARA REVISAR DICTÁMENES. ACUERDOS: REELABORAR EST. COSTOS PROYECTO UNIV. POLITÉCNICA FCO. I. MADERO. SE CONCLUYÓ ESTUDIO Y SE ENTREGÓ AL SRIO. DEL COMITÉ TÉCNICO DEL FID. SEP UNAM.</t>
  </si>
  <si>
    <t>DESTINO: DESTINAR APOYO A PROYECTOS ESPECIFICOS DE INVESTIGACION CIENTIFICA Y TECNOLOGICA, PARA LA CREACION Y MANTENIMIENTO DE INSTALACIONES DE INVESTIGACION, DESARROLLO CIENTIFICO Y TECNOLOGICO, SU EQUIPAMIENTO AL SUMINISTRO DE MATERIALES, EL OTORGAMIENTO DE INCENTIVOS EXTRAORDINARIOS A INVESTIGADORES Y PERSONAS QUE PARTICIPAN DIRECTAMENTE EN LO PROYECTOS DE INVESTIGACION CIENTIFICA Y SERVICIOS DE DESARROLLO TECNOLOGICO.
CUMPLIMIENTO DE LA MISIÓN:
APOYAR EL DESARROLLO CIENTIFICO Y TECNOLOGICO SUSTENTABLE DEL PAIS A TRAVES DE LOS SERVICIOS Y ACTIVIDADES DE INVESTIGACION REALIZADAS POR EL INSTITUTO POLITECNICO NACIONAL, POR MEDIO DE INVESTIGADORES Y PERSONAL CALIFICADO CON VALORES INSTITUCIONALES. AL MES DE DICIEMBRE DE 2010 SE HAN SUSCRITO 304 CONVENIOS VINCULADOS POR UN MONTO DE $ 757´078,548.71</t>
  </si>
  <si>
    <t>DESTINO: LOS RECURSOS PROPIOS GENERADOS DERIVADOS DE PÚBLICOS FEDERALES AL CUARTO TRIMESTRE DE 2010, SE HAN APLICADO AL PAGO DE HONORARIOS FIDUCIARIOS, ENTERO DE IMPUESTOS Y SERVICIOS PROFESIONALES.
CUMPLIMIENTO DE LA MISIÓN:
LA MISIÓN Y FINES OBJETO DEL FIDEICOMISO SE HAN CUMPLIDO, ASÍ COMO LAS ACCIONES EFECTUADAS TENDIENTES A LA EXTINCIÓN DEL FIDEICOMISO, RESULTANDO FAVORABLE PARA EL CENART EL JUICIO QUE PERMITIÓ LA RECUPERACIÓN DEL ESTACIONAMIENTO. SE ESTA EN ESPERA DEL CUMPLIMIENTO DE LA EJECUCIÓN DE LA SENTENCIA, RELACIONADA CON EL RENDIMIENTO DE CUENTAS POR PARTE DE LA EMPRESA TRIBASA.</t>
  </si>
  <si>
    <t>APORTACIÓN INICIAL:   MONTO: $30,000,000.00   FECHA: 27/04/1993
OBSERVACIONES: LAS CIFRAS PRESENTADAS ÚNICAMENTE CORRESPONDEN A LOS RECURSOS PROPIOS DERIVADOS DE RECURSOS PÚBLICOS FEDERALES, DEBIDO A QUE ESTE FIDEICOMISO NO RECIBIÓ APORTACIONES DEL GOBIERNO FEDERAL EN EL AÑO 2010; SIN EMBARGO, CUENTA CON RECURSOS PROVENIENTES DE INGRESOS POR RENTA DE LOCALES, ESTACIONAMIENTO Y CINES, ENTRE OTROS. LA DISPONIBILIDAD POR UN MONTO DE $28,466,788.30 CORRESPONDE AL CORTE DEL 31 DE DICIEMBRE DE 2010 (CIFRAS PRELIMINARES)</t>
  </si>
  <si>
    <t>DESTINO: LOS RECURSOS SE APLICARON EN EL CUARTO TRIMESTRE DEL AÑO ACTUAL,PARA CUBRIR LOS GASTOS DE ADMINISTRACIÓN Y MANTENIMIENTO DE LOS MUSEOS.
CUMPLIMIENTO DE LA MISIÓN:
LA MISIÓN Y FINES PARA LOS CUALES FUE CREADO EL FIDEICOMISO SE HAN CUMPLIDO, CON LOS RECURSOS PÚBLICOS FEDERALES APORTADOS,EFECTUANDOSE ACTIVIDADES DE ADMINISTRACIÓN Y MANTENIMIENTO DE LOS INMUEBLES DE LOS DOS IMPORTANTES MUSEOS, ASÍ COMO DE LAS OBRAS DE ARTE QUE ALBERGAN, CONSIDERADAS PATRIMONIO ARTÍSTICO DE LA NACIÓN Y QUE TIENE BAJO SU CUSTODIA Y MANTENIMIENTO EL FIDEICOMISO.</t>
  </si>
  <si>
    <t>APORTACIÓN INICIAL:   MONTO: $645,500.00   FECHA: 25/09/1958
OBSERVACIONES: LA INFORMACIÓN QUE SE PRESENTA ES LA QUE SE GENERA A PARTIR DE LOS ESTADOS FINANCIEROS EMITIDOS POR EL FIDUCIARIO BANCO DE MÉXICO AL CUARTO TRIMESTRE DEL 2010.</t>
  </si>
  <si>
    <t>DESTINO: EN EL CUARTO TRIMESTRE DEL PRESENTE AÑO, CON LOS RECURSOS PÚBLICOS FEDERALES APORTADOS, SE CONTINUO CON LA ADMINISTRACIÓN Y EL MANTENIMIENTO DEL CENTRO CULTURAL, LA CASA DEL RISCO Y LA PINACOTECA ISIDRO FABELA, CON EL PROPÓSITO DE QUE SE ENCUENTREN EN CONDICIONES PARA LLEVAR A CABO LAS ACTIVIDADES ARTÍSTICAS Y CULTURALES OBJETO DEL FIDEICOMISO
CUMPLIMIENTO DE LA MISIÓN:
SE CUMPLIÓ CON LA MISIÓN Y FINES ESTABLECIDOS PARA ESTE FIDEICOMISO, MEDIANTE LOS RECURSOS PÚBLICOS FEDERALES APORTADOS,CON LO CUAL SE LLEVÓ A CABO LAS ACTIVIDADES DE ADMINISTRACIÓN Y MANTENIMIENTO DEL CENTRO CULTURAL ISIDRO FABELA, DE LA BIBLIOTECA, PINACOTECA, HEMEROTECA Y EL ARCHIVO HISTÓRICO.</t>
  </si>
  <si>
    <t>APORTACIÓN INICIAL:   MONTO: $1,200,000.00   FECHA: 22/02/1980
OBSERVACIONES: LA INFORMACIÓN PRESENTADA ES LA QUE SE GENERA A PARTIR DE LOS ESTADOS FINANCIEROS EMITIDOS POR EL FIDUCIARIO BANCO DE MÉXICO AL CUARTO TRIMESTRE DEL 2010.</t>
  </si>
  <si>
    <t>DESTINO: SE CONTEMPLA UN PROGRAMA DE REQUERIMIENTOS ECONOMICOS PARA SU OPERACIÓN DE: LABORATORIO NACIONAL DE GENOMICA POR $13,784,055.00 UNIDAD MONTERREY $8,607,25300 UNIDAD SALTILLO $5,460,000.00 LABORATORIO DE TECNOLOGIAS DE INFORMACION $7,552,300.00 CON CARGO A RENDIMIENTOS GENERADOS SE DESTINARAN $681,000.00 PARA APOYOS PARA EL SISTEMA DE CAPTACION DE PRODUCTIVIDAD ACADEMICA 2009, ASI COMO LA CONCLUSION DEL SISTEMA DE INFORMACION ACADEMICA (SINAC)
CUMPLIMIENTO DE LA MISIÓN:
EGRESOS PARA LA OPERACION DE LAS UNIDADES MONTERREY, SALTILLO Y LANGEBIO, AUDITORIA DE LOS EJERCICIOS 2008 Y 2009, PIFI, INFRAESTRUCTURA, APOYO A DOCTORADO EN NANOCIENCIAS Y NANOTECNOLOGIA,ACTIVIDADES SUSTANTIVAS DE SECRETARIA ACADEMICA</t>
  </si>
  <si>
    <t>APORTACIÓN INICIAL:   MONTO: $9,954,618.77   FECHA: 27/07/1994
OBSERVACIONES: EN ESTE TRIMESTRE, SE TUVO INGRESOS POR INTERESES, Y EGRESOS PARA LA OPERACION DE LA UNIDAD SALTILLO $2,160,000.00, MONTERREY $2,000,000.00, LANGEBIO $3,000,000.00, PIFI $4,474,385.00 GASTOS DE INFRAESTRUCTURA $2,875,000.00 AUDITORIA POR $85,028.00, APOYO A DOCTORADO EN NANOCIENCIAS Y NANOTECNOLOGIA $1,820,210.00, ACTIVIDADES SUSTANTIVAS DE SECRETARIA ACADEMICA $144,758.80</t>
  </si>
  <si>
    <t>DESTINO: SE HAN APOYADO A LAS SIGUIENTES DISCIPLINAS:ATLETISMO 7,957,050, BÁDMINTON 901,981, BÁSQUETBOL 467,901, BÉISBOL 1,789,067, BOLICHE 310,999, BOXEO 2,178,545, CANOTAJE 3,701,282 CICLISMO 9,474,110. CLAVADOS 1,228,694, ECUESTRE 2,000,000.00, ESGRIMA 2,283,157, ESQUÍ ACUÁTICO 457,593, FRONTÓN 750,029, GIMNASIA ARTÍSTICA 1,623,624, GIMNASIA RÍTMICA 1,042,497, GIMNASIA TRAMPOLÍN 476,683, GOLF 698,532, HANDABAL 914,739, HOCKEY 1,309,489, JUDO 1,632,665, KARATE 1,096,294, LEVANTAMIENTO DE PESAS 1,127,679, LUCHAS 534,917 NADO SINCRONIZADO 1,308,518, NATACION 3,700,118, PATINES SOBRE RUEDAS 775,550, PENTATLÓN MODERNO 2,015,214, POLO ACUÁTICO 271,958, RAQUETBOL 1,204,698, REMO 1,222,654, RUGBY 10,987, SOFTBOL 443,711, SQUASH 1,472,652 TAEKWONDO 10,759,392, TENIS 3,901,467, TENIS DE MESA 1,314,210, TIRO CON ARCO 3,802,023 TIRO Y CAZA 1,747,897, TRIATLÓN 1,651,991, VELA 2,486,853, VOLEIBOL 957,063, CODEME 15,592,968, PARTICIPACION JUEGOS CENTROAMERICANOS 41,579,113 PARTICIPACION JUEGOS OLIMPICOS DE LA JUVENTUD 3,065,356, ASÍ COMO COMISIONES BANCARIAS 21,527, HONORARIOS FIDUCIARIOS 74,754. Y OTROS GASTOS DE ADMINISTRACION POR 103,944.
CUMPLIMIENTO DE LA MISIÓN:
BRINDARÁ APOYO AL DEP. NACIONAL, BAJO EL CUMPLIMIENTO DE LOS LINEAMIENTOS ESTABLECIDOS EN EL CONTRATO CONST. Y SUS REGLAS DE OPER. SE CELEBRARÁN LAS SESIONES ORD. DEL C. T., ESTABLECIDAS EN EL CONTRATO CONST. Y SE ADOPTARÁN LOS ACUERDOS PARA DEFINIR LAS ACCIONES ADVAS., OPERATIVAS Y FINANCIERAS DEL FONDO.</t>
  </si>
  <si>
    <t>APORTACIÓN INICIAL:   MONTO: $1,000,000.00   FECHA: 30/09/1998
OBSERVACIONES: -LAS APORTACIONES DE RECURSOS PÚBLICOS SON $ 152,707,044 Y $1,348,480.21 DE OTROS INGRESOS REINTEGRO DE ASOCIACIONES DEPORTIVAS DEL AÑO ANTERIOR, -LOS RENDIMIENTOS FINANCIEROS POR $ 613,040.47 SE REFLEJAN EN EL ESTADO DE RESULTADOS EN EL RUBRO DE INTERESES COBRADOS. -EL MONTO DE HONORARIOS Y COMISIONES POR 96,281.12 CORRESPONDEN A LOS HONORARIOS FIDUCIARIOS POR $ 74,754.34 Y COMISIONES POR $21,526.78 -EL RENGLON DE EGRESOS ACUMULADOS POR $ 143,442,148.93 ES LA SUMA DE COMISIONES PAGADAS,COSTO DE ADMINISTRACION, HONORARIOS E IMPUESTOS DIVERSOS DEL ESTADO DE RESULTADOS.</t>
  </si>
  <si>
    <t>DESTINO: SE HAN APOYADO LAS SIGUIENTES DISCIPLINAS: ATLETISMO 11,328,013, BADMINTON 159,878, BOXEO DE AFICIONADOS 1,895,377, CANOTAJE 57,335,379, CLAVADOS 12,714,324, CICLISMO 2,006,050, ECUESTRE 525,153, ESGRIMA 161,365, FRONTON 435,067, GIMNASIA ARTISTICA 3,968,511, GIMNASIA RITMICA 2,361,313, GOLF 475,526, JUDO 3,259,337, KARATE 70,393, LEVANTAMIENTO DE PESAS 5,264,848, LUCHAS 212,965, NADO SINCRONIZADO 1,385,749, NATACIÓN 3,567,340, PENTATLÓN MODERNO 1,777,206, RAQUETBOL 333,355, REMO 9,215,843, SQUASH 600,366, TAEKWONDO 9,619,625, TIRO CON ARCO 5,937,171, TIRO DEPORTIVO 1,731,199 TRIATLON 2,236,704, VELA Y ASOCIADOS 2,774,128, VOLEIBOL DE PLAYA 1,676,114, EN LOS SIGUIENTES RUBROS: BECAS, ENTRENADORES, EQUIPO MULTIDISCIPLINARIO Y STAFF, COMPETENCIAS Y CONCENTRACIONES, COMPLEMENTOS E INSUMOS, VESTUARIO Y CALZADO DEPORTIVO E IMPLEMENTOS Y MATERIAL DEPORTIVO, ASÍ COMO COMISIONES BANCARIAS 25,244, HONORARIOS PROFESIONALES 4,491,669, IMPUESTOS 701,084, HONORARIOS FIDUCIARIOS 149,509 Y OTROS GASTOS DE ADMINISTRACIÓN POR 107,242. CON UN UNIVERSO A DICIEMBRE DE 186 ATLETAS.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</si>
  <si>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-LAS APORTACIONES DE RECURSOS PÚBLICOS POR $ 112,207,041 Y $ 983,317.86 DE REINTEGRO DE ASOCIACIONES DEPORTIVAS DEL AÑO ANTERIOR, ESTA REFLEJADO EN EL ESTADO DE RESULTADOS EN EL RENGLÓN DE OTROS INGRESOS, BENEFICIOS Y RECUPERACIONES. -LOS RENDIMIENTOS FINANCIEROS POR $1,362,621.27 SE REFLEJAN EN EL ESTADO DE RESULTADOS EN EL RUBRO DE INTERESES COBRADOS. -EL MONTO DE HONORARIOS Y COMISIONES BANCARIAS POR $ 174,751.74 CORRESPONDEN A LOS HONORARIOS FIDUCIARIOS POR $ 149,508 Y COMISIONES PAGADAS POR $ 25,243.74, REFLEJADOS EN EL ESTADO DE RESULTADOS -LOS ENTEROS A LA TESOFE POR $2,789,504 CORRESPONDEN A RETENCIONES POR IVA E ISR -LOS EGRESOS ACUMULADOS EN EL PERIODO POR $ 98,508,800.69 ES LA SUMA DE COMISIONES PAGADAS, COSTO DE ADMINISTRACIÓN, HONORARIOS POR SERVICIOS PROFESIONALES E IMPUESTOS DIVERSOS DEL ESTADO DE RESULTADOS</t>
  </si>
  <si>
    <t>APORTACIÓN INICIAL:   MONTO: $1,000,000.00   FECHA: 12/04/1994
OBSERVACIONES: LA DISPONIBILIDAD AL CORTE CORRESPONDE AL SALDO INICIAL DEL 30 DE SEPTIEMBRE DE 2010 MAS RENDIMIENTOS MENOS EGRESOS DEL PERIODO OCTUBRE- DICIEMBRE DE 2010.</t>
  </si>
  <si>
    <t>APORTACIÓN INICIAL:   MONTO: $1,500,000.00   FECHA: 25/06/1992
OBSERVACIONES: LA INFORMACION REPORTADA SE OBTUVO DE LOS ESTADOS DE CUENTA DE BANCOS E INVERSIONES Y DE LA BALANZA DE COMPROBACION DE LA CONTABILIDAD DEL FIDEICOMISO SEP/DGETI/FCE AL 31 DE DICIEMBRE DE 2010.</t>
  </si>
  <si>
    <t>APORTACIÓN INICIAL:   MONTO: $35,000,000.00   FECHA: 02/12/1997
OBSERVACIONES: EL SALDO FINAL DEL EJERCICIO FISCAL ANTERIOR CORRESPONDE A LA DISPONIBILIDAD AL 30 DE SEPTIEMBRE DE 2010. EL IMPORTE DE LOS CONCEPTOS DE INGRESOS Y EGRESOS, CORRESPONDEN AL PERÍODO OCTUBRE-DICIEMBRE 2010; EL MONTO DEL RUBRO "SALDO NETO DEL PERÍODO A INFORMAR" SE REFIERE A LA DISPONIBILIDAD FINAL AL 31 DE DICIEMBRE DE 2010</t>
  </si>
  <si>
    <t>APORTACIÓN INICIAL:   MONTO: $30,000,000.00   FECHA: 22/08/2001
OBSERVACIONES: EL IMPORTE DEL SALDO DEL EJERCICIO FISCAL ANTERIOR CORRESPONDE A LA DISPONIBILIDAD AL 30 DE SEPTIEMBRE DE 2010, EL MONTO DE LOS INGRESOS ACUMULADOS Y EGRESOS ACUMULADOS CORRESPONDEN AL PERÍODO OCTUBRE-DICIEMBRE 2010; EL SALDO NETO DEL PERÍODO A INFORMAR SE REFIERE A LA DISPONIBILIDAD FINAL AL 31 DE DICIEMBRE DE 2010.</t>
  </si>
  <si>
    <t>APORTACIÓN INICIAL:   MONTO: $320,332.00   FECHA: 12/01/2004
OBSERVACIONES: CABE COMENTAR, QUE LOS ESTADOS DE CUENTA QUE EMITE LA FIDUCIARIA SON DE MANERA MENSUAL Y NO DE FORMA ACUMULADA, POR LO QUE SE ADJUNTAN LOS ESTADOS DE CUENTA Y BALANCES DE LOS MESES DE OCTUBRE A DICIEMBRE DE 2010.</t>
  </si>
  <si>
    <t>DESTINO: NO SE APORTARON RECURSOS PÚBLICOS FEDERALES A ESTE FIDEICOMISO EN EL 2010. EL SALDO DEL EJERCICIO ANTERIOR SE ENTERÓ A LA TESOFE
CUMPLIMIENTO DE LA MISIÓN:
LA MISIÓN Y FINES SE CUMPLIERON EN EL CUARTO TRIMESTRE DE 2010 EL CUAL TUVO UN TOTAL DE 41,417 VISITANTES: 12 VISITAS GUIADAS, CON 99 ASISTENTES; 65 PLANTELES EN VISITAS ESCOLARES; 2,793 NIÑOS Y PROFESORES ATENDIDOS; 69 TALLERES (NIÑOS-PADRES) CON 1,138 PARTICIPANTES; 9 TALLERES ARTESANOS PARA 68 PERSONAS; 17 TALLERES ESPECIALES ABIERTOS AL PÚBLICO CON 354 ASISTENTES; PRESENTACIÓN DE 40 DOCUMENTALES CON 1,378 ESPECTADORES; 82 SESIONES DE TITERES CON 11,668 ASISTENTES Y 10 EXPOSICIONES TEMPORALES</t>
  </si>
  <si>
    <t>APORTACIÓN INICIAL:   MONTO: $7,000,000.00   FECHA: 06/11/2006
OBSERVACIONES: LAS CIFRAS PRELIMINARES PRESENTADAS ES INFORMACIÓN PROPORCIONADA POR LA DIRECCIÓN OPERATIVA DEL FIDEICOMISOS DEL MUSEO Y POR LO TANTO SON SU RESPONSABILIDAD, ASÍ COMO LAS CONSIGNADAS EN LOS ESTADOS FINANCIEROS. LA DISPONIBILIDAD POR LA CANTIDAD DE $23,965,612.82, CORRESPONDE AL 31 DE DICIEMBRE DE 2010 E INCLUYE LAS CANTIDADES CORRESPONDIENTES A BANCOS, DEUDORES DIVERSOS, EXISTENCIAS EN PODER DEL FIDUCIARIO Y VENTA DE SERVICIOS.</t>
  </si>
  <si>
    <t>DESTINO: CONCLUSIÓN DE LA CONSTRUCCIÓN DEL EDIFICIO "C" AUDITORIO. AVANCE FÍSICO Y FINANCIERO DEL 100%. DE ACUERDO AL PERIODO DE EJECUCIÓN DE LA OBRA PREVISTO EN EL CONTRATO DE OBRA PUBLICA Y SERVICIOS RELACIONADOS CON LA MISMA CONVENIDA CON LA SECRETARIA DE OBRA PUBLICA DEL GOBIERNO DEL ESTADO DE GUANAJUATO, LA FECHA PARA FINIQUITO Y CIERRE ADMINISTRATIVO DEL MISMO, PREVÉ LA CONCLUSIÓN DE LA EJECUCIÓN DE OBRA DURANTE EL EJERCICIO 2010, DERIVADO DE LO ANTERIORMENTE EXPUESTO, ES NECESARIO MANTENER HASTA EN TANTO SE REALIZA LA EJECUCIÓN TOTAL DE LA OBRA, SE REALIZA EL PAGO TOTAL DE ESTIMACIONES, SE REALIZA EL FINIQUITO Y CIERRE ADMINISTRATIVO DEL MISMO Y HASTA LA LIBERACIÓN DE FIANZAS, LA VIGENCIA DEL FIDEICOMISO.
CUMPLIMIENTO DE LA MISIÓN:
LA CONSTRUCCION DEL AUDITORIO DEL LANGEBIO REPORTA UN AVANCE FISICO DEL 99 % Y UN AVANCE FINANCIERO DEL 98%</t>
  </si>
  <si>
    <t>APORTACIÓN INICIAL:   MONTO: $12,000,000.00   FECHA: 12/01/2005
OBSERVACIONES: EN ESTE TRIMESTRE HUBO INGRESOS POR CONCEPTO DE INTERESES Y EGRESOS POR EL PAGO DE ESTIMACIONES 12,13,14,15, POR $2,414,107.98, ASI COMO COMISIONES BANCARIAS POR 243.60</t>
  </si>
  <si>
    <t>DESTINO: LOS $4,224,620.22 (CUATRO MILLONES DOSCIENTOS VEINTICUATRO MIL SEISCIENTOS VEINTE PESOS 22/100) SE EJERCIERON COMO ANTICIPO PARA LA 2DA ETAPA PISTA SINTÉTICA CREZ MEXICALI Y LA IV ETAPA PARA LA CONSTRUCCIÓN DEL GIMNASIO POLIDEPORTIVO DE LA UNIDAD DEPORTIVA "VALLE DORADO" ENSENADA B.C.
CUMPLIMIENTO DE LA MISIÓN:
FORTALECER Y DESARROLLAR UNA ESTRUCTURA DE PLANEACIÓN Y PARTICIPACIÓN ORGANIZADA EN MATERIA DE CULTURA FÍSICA Y DEPORTE; DESARROLLAR INFRAESTRUCTURA Y EQUIPAMIENTO RELACIONADO CON LA CULTURA FÍSICA Y EL DEPORTE Y TODAS AQUELLAS ACCIONES INHERENTES A DICHO RUBRO QUE SEAN AUTORIZADAS POR EL COMITÉ TÉCNICO;</t>
  </si>
  <si>
    <t>APORTACIÓN INICIAL:   MONTO: $10,000,000.00   FECHA: 07/12/2009
OBSERVACIONES: SIN OBSERVACIONES</t>
  </si>
  <si>
    <t>APORTACIÓN INICIAL:   MONTO: $10,000,000.00   FECHA: 13/10/2009
OBSERVACIONES: LA EXTEMPORANEIDAD EN EL INGRESO DE LA INFORMACIÓN QUE CORRESPONDE AL CUARTO TRIMESTRE SE DEBIÓ A QUE, A PESAR DE LOS CONSTANTES REITERATIVOS, LA ENTIDAD FEDERATIVAS NO REMITIÓ LOS ESTADOS DE CUENTA DEL MES DE DICIEMBRE EN TIEMPO Y FORMA, POR LO QUE ESTA UNIDAD RESPONSABLE SE VIO IMPOSIBILITADA PARA INFORMAR SOBRE EL EJERCICIO DE LOS RECURSOS FEDERALES OTORGADOS A ESTE FIDEICOMISO PARA EL PERIODO QUE SE REPORTA. SE ANEXAN LOS OFICIOS QUE HACEN CONSTAR LA SOLICITUD DE LA INFORMACIÓN YA MENCIONADA</t>
  </si>
  <si>
    <t>DESTINO: LAS APORTACIONES ESTÁN IDENTIFICADAS EN EL CUENTA CONTABLE DE PARTICULARES, SIN EMBARGO ESTAMOS A LA ESPERA DE QUE SE DETALLE QUIÉN REALIZÓ ESTA APORTACIÓN Y EL CONCEPTO EN EL QUE DEBERÁ EJERCERSE.
CUMPLIMIENTO DE LA MISIÓN:
APOYAR LA CONSTRUCCIÓN Y EQUIPAMIENTO DE INFRAESTRUCTURA DEPORTIVA DIRIGIDA A LA POBLACIÓN DEL ESTADO DE GUANAJUATO Y, EN ESPECÍFICO, A LAS PERSONAS CON ALGÚN TIPO DE DISCAPACIDAD.</t>
  </si>
  <si>
    <t>APORTACIÓN INICIAL:   MONTO: $23,000.00   FECHA: 28/12/2009
OBSERVACIONES: ESTE FIDEICOMISO COMENZARÁ SU CORRESPONDIENTE PROCESO DE EXTINCIÓN, POR ELLO, NO REPORTA MOVIMIENTOS EN EL PERIODO QUE CORRESPONDE AL CUARTO TRIMESTRE. DEL REMANENTE QUE PRESENTÓ EL PATRIMONIO DEL FIDEICOMISO, LO QUE CORRESPONDE A LOS INTERESES GENERADOS POR LOS RECURSOS FEDERALES QUE OTORGÓ LA CONADE, ESTOS YA FUERON REINTEGRADOS A LA TESORERÍA DE LA FEDERACIÓN. LA INFORMACIÓN QUE CORRESPONDIÓ AL PRIMER TRIMESTRE PUDO INGRESARSE AL SISTEMA DE CONTROL Y TRANSPARENCIA DE FIDEICOMISOS HASTA EL PERIODO APERTURADO PARA EL SEGUNDO TRIMESTRE, DEBIDO A QUE NO SE CONTABA CON LA CLAVE DE REGISTRO, MISMA QUE SE OBTUVO HASTA EL 2 DE JUNIO DE 2010.</t>
  </si>
  <si>
    <t>APORTACIÓN INICIAL:   MONTO: $25,000,000.00   FECHA: 08/10/2009
OBSERVACIONES: SE INGRESA LA INFORMACION DEL SEGUNDO TRIMESTRE. SE HACE DEL CONOCIMIENTO QUE HASTA LAS 18:30 HRS DEL 14 DE ENERO DEL 2011 Y, PESAR DE HABER SOLICITADO CON ANTELACIÓN A LA ENTIDAD FEDERATIVA LOS ESTADOS DE CUENTA Y/O FINANCIEROS DEL PATRIMONIO DE ESTE FIDEICOMISO, NO FUE CUMPLIDO ESTE REQUERIMIENTO, POR LO QUE ESTA UNIDAD ADMINISTRATIVA SE VE IMPOSIBILITADA EN INGRESAR LA INFORMACIÓN CORRESPONDIENTE AL TERCER TRIMESTRE DEL PRESENTE EJERCICIO FISCAL.SE ANEXAN LOS OFICIOS QUE HACEN CONSTAR LA SOLICITUD DE LA INFORMACIÓN YA MENCIONADA</t>
  </si>
  <si>
    <t>APORTACIÓN INICIAL:   MONTO: $360,000,000.00   FECHA: 13/06/2008
OBSERVACIONES: SE INGRESA LA INFORMACIÓN Y DOCUMENTACIÓN CORRESPONDIENTE AL CUARTO TRIMESTRE.</t>
  </si>
  <si>
    <t>APORTACIÓN INICIAL:   MONTO: $10,000,000.00   FECHA: 22/10/2009
OBSERVACIONES: EL FIDEICOMISO ENVIO EN ESTE TRIMESTRE A REPORTAR LOS ESTADOS DE CUENTA SEPARADOS, SIN EMBARGO DERIVADO DE QUE LOS ANTERIORES MESES LOS RECURSOS FEDERALES, ESTATALES Y PRIVADOS SE ENCUENTRAN EN UNA SOLA CUENTA CONCENTRADORA,EL DESCONOCIMIENTO DE LA INFORMACIÓN ANTERIOR, IMPIDE QUE SE IDENTIFIQUE LA PROPORCIÓN DE INTERESES GENERADOS ASÍ COMO LAS EROGACIONES QUE CORRESPONDEN A LA APORTACIÓN INICIAL DE 10.0 MDP QUE LLEVÓ A CABO LA CONADE DURANTE EL EJERCICIO FISCAL 2009 Y 2010. ESTA UNIDAD ADMINISTRATIVA YA INFORMÓ OFICIALMENTE A LA ENTIDAD FEDERATIVA SOBRE ESTE ASUNTO Y NOS ENCONMTRAMOS EN ESPERA DEL DESGLOSE PARA REPORTAR TODO EL EJERCICIO FISCAL 2010. POR LO ANTERIOR, ES QUE NO CONTAMOS CON INFORMACIÓN QUE REPORTAR PARA EL PRIMERO, SEGUNDO, TERCER Y CUARTO TRIMESTRES. SE ANEXAN LOS ESTADOS DE CUENTA DE LOS MESES DE OCTUBRE, NOVIEMBRE Y DICIEMBRE DE 2010 EN LOS QUE ESTÁN IDENTIFICADOS LOS RECURSOS, ASÍ QUE ESTA UNIDAD ADMINISTRATIVA SE ENCUENTRA EN REVISIÓN PUESTO QUE TENDRÁ QUE COTEJARSE QUE LAS CANTIDADES CORRESPONDAN EFECTIVAMENTE A LOS INGRESOS Y EGRESOS REALES DEL FIDEICOMISO. PARA EL PRESENTE EJERCICIO FISCAL, EVITANDO CON ELLO QUE SE INGRESE INFORMACIÓN ERRÓNEA.</t>
  </si>
  <si>
    <t>DESTINO: SE EJERCIERON $13,874,972.26 PARA EL DESARROLLO, ORGANIZACIÓN E INFRAESTRUCTURA DEPORTIVA DE LOS II JUEGOS DEPORTIVOS CENTROAMERICANOS Y DEL CARIBE 2009 EL MONTO DE $697,685.01 (SEISCIENTOS NOVENTA Y SIETE MIL SEISCIENTOS OCHENTA Y SIETE PESOS 01/100 M.N.) SE EJERCIERON EN EL TERCER TRIMESTRE DE 2010, SE REPORTADO POR PARTE DEL FIDEICOMISO A ESTA UNIDAD ADMINISTRATIVA COMO GASTOS A FIDEICOMISARIOS. EL MONTO DE $15,839.44 (QUINCE MIL OCHOCIENTOS TREINTA Y NUEVE PESOS 44/100 M.N.) QUE SE EJERCIERON EN ESTE PERIODO, SE REPORTA POR PARTE DEL FIDEICOMISO A ESTA UNIDAD ADMINISTRATIVA COMO GASTOS A FIDEICOMISARIOS.
CUMPLIMIENTO DE LA MISIÓN:
SE LLEVÓ A CABO CON ÉXITO EL DESARROLLO, ORGANIZACIÓN E INFRAESTRUCTURA DEPORTIVA DE LOS II JUEGOS DEPORTIVOS CENTROAMERICANOS Y DEL CARIBE 2009</t>
  </si>
  <si>
    <t>APORTACIÓN INICIAL:   MONTO: $36,963,000.00   FECHA: 07/09/2009
OBSERVACIONES: SIN OBSERVACIONES</t>
  </si>
  <si>
    <t>APORTACIÓN INICIAL:   MONTO: $60,000,000.00   FECHA: 14/10/2009
OBSERVACIONES: SE IMPOSIBILITA EL INGRESAR LA INFROMACIÓN AL SISTEMA, TODA VEZ QUE ESTA UNIDAD ADMINISTRATIVA NO CUENTA CON LA INFORMACIÓN QUE CORRESPONDE A ESTE CUARTO TRIMESTRE. SE HACE DEL CONOCIMIENTO QUE HASTA LAS 18:30 HRS DEL 14 DE ENERO DEL 2011 Y, PESAR DE HABER SOLICITADO CON ANTELACIÓN A LA ENTIDAD FEDERATIVA LOS ESTADOS DE CUENTA Y/O FINANCIEROS DEL PATRIMONIO DE ESTE FIDEICOMISO, NO FUE CUMPLIDO ESTE REQUERIMIENTO, POR LO QUE ESTA UNIDAD ADMINISTRATIVA SE VE IMPOSIBILITADA EN INGRESAR LA INFORMACIÓN CORRESPONDIENTE AL TERCER TRIMESTRE DEL PRESENTE EJERCICIO FISCAL.SE ANEXAN LOS OFICIOS QUE HACEN CONSTAR LA SOLICITUD DE LA INFORMACIÓN YA MENCIONADA</t>
  </si>
  <si>
    <t>APORTACIÓN INICIAL:   MONTO: $100,000,000.00   FECHA: 27/11/2009
OBSERVACIONES: SE INGRESA LA INFORMACIÓN DEL TERCER TRIMESTRE. SE HACE DEL CONOCIMIENTO QUE HASTA LAS 18:30 HRS DEL 14 DE ENERO DEL 2011 Y, PESAR DE HABER SOLICITADO CON ANTELACIÓN A LA ENTIDAD FEDERATIVA LOS ESTADOS DE CUENTA Y/O FINANCIEROS DEL PATRIMONIO DE ESTE FIDEICOMISO, NO FUE CUMPLIDO ESTE REQUERIMIENTO, POR LO QUE ESTA UNIDAD ADMINISTRATIVA SE VE IMPOSIBILITADA EN INGRESAR LA INFORMACIÓN CORRESPONDIENTE AL TERCER TRIMESTRE DEL PRESENTE EJERCICIO FISCAL.SE ANEXAN LOS OFICIOS QUE HACEN CONSTAR LA SOLICITUD DE LA INFORMACIÓN YA MENCIONADA</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</si>
  <si>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31 DE DICIEMBRE DE 2010,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</si>
  <si>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DESTINO: PAGO DE COMISIONES AL MANDATARIO POR $109,287.65 PAGO DE ANTICIPO PARA ADQUISICIÓN DE EQUIPO DE COMPUTO $ 96,121,107.90
CUMPLIMIENTO DE LA MISIÓN:
OTORGAR, POR UNICA VEZ, AL MAESTRO EN PROPIEDAD Y SIN COSTO ALGUNO PARA ESTE, UN EQUIPO DE COMPUTO PARA TODOS LOS MIEMBROS DEL PERSONAL DOCENTE CON PLAZA DE BASE EN ACTIVO, AL SERVICIO DE LA EDUCACIÓN BÁSICA, AFILIADOS AL SINDICATO NACIONAL DE TRABAJADORES DE LA EDUCACIÓN Y ADSCRITOS A LA ADMINISTRACIÓN FEDERAL DE SERVICIOS EDUCATIVOS EN EL DISTRITO FEDERAL. A LA FECHA SE HAN ENTREGADO 27,361 COMPUTADORAS A DOCENTES DE EDUCACIÓN BÁSICA.</t>
  </si>
  <si>
    <t>DESTINO: LA APLICACIÓN DE RECURSOS AL 4O TRIMESTRE CONSISTIÓ EN SERVICIOS, MATERIALES PARA EL DISEÑO Y MONTAJE DE LAS EXPOSICIONES Y EL NÚM. DE VISITANTES QUE SE MENCIONAN: ANTONY GORMLEY (CONTINUA DE 2009) 19,427; FOTOGRAFIA SUBJETIVA 6,525, BETSABEÉ ROMERO 7,213; PASEO EN MAPA 60,339; NORMAN FOSTER, 29,531; CINE Y REVOLUCIÓN, 11,891; TIEMPO UNIVERSITARIO 11,864 ASISTENTES; J.C OROZCO 39,842 EL ACERVO Y EDIFICIO RECIBIERON 20,995 VISITANES.EL TOTAL DE VISITANTES ATENDIDOS EN EL PERIODO ENERO-SEPTIEMBRE DE 2010, FUE DE 207,627.
CUMPLIMIENTO DE LA MISIÓN:
EN EL CUARTO TRIMESTRE DE 2010, LA MISIÓN Y LOS FINES QUE TIENE ENCOMENDADOS EL MANDATO, SE CUMPLIERON CABALMENTE A TRAVÉS DE LOS EVENTOS PRESENTADOS Y QUE SE MENCIONAN EN EL PUNTO DESTINO DE LOS RECURSOS DEL PRESENTE INFORME.</t>
  </si>
  <si>
    <t>APORTACIÓN INICIAL:   MONTO: $2,202,000.00   FECHA: 14/03/1994
OBSERVACIONES: POR DISPOSICIÓN DE LA SHCP Y PARA DAR CUMPLIMIENTO A LA NORMATIVIDAD, SE INTEGRAN A LAS CIFRAS DEL CONACULTA LAS DE LA UNAM POR SER AMBOS RECURSOS FEDERALES Y SE DETALLA SU COMPOSICIÓN EN LOS ESTADOS FINANCIEROS Y EN LAS CIFRAS CONCILIADORAS (CIFRAS PRELIMINARES). LA DISPONIBILIDAD QUE SE CONSIGNA ES AL 31 DE DICIEMBRE DE 2010 POR UN MONTO DE $5,303,825.00</t>
  </si>
  <si>
    <t>DESTINO: DURANTE EL CUARTO TRIMESTRE DE 2010, EL MANDATO APOYÓ A DIVERSOS PROGRAMAS CULTURALES ENTRE LOS CUALES DESTACAN LOS PROGRAMAS DE ESTÍMULO A LA CREACIÓN ARTÍSTICA CON ALTO IMPACTO SOCIAL, ENTRE LOS CUALES DESTACAN: CREADORES ARTÍSTICOS, EMÉRITOS; FOMENTO Y COINVERSIONES CULTURALES; TRADUCCIÓN DE OBRAS MEXICANAS; BECAS A CREADORES ESCÉNICOS, JÓVENES CREADORES Y MÚSICOS TRADICIONALES, ENTRE OTROS.
CUMPLIMIENTO DE LA MISIÓN:
LA MISIÓN Y FINES DEL MANDATO SE HAN CUMPLIDO AL CONTINUAR SIENDO UN INSTRUMENTO FUNDAMENTAL DE LA POLÍTICA CULTURAL DEL ESTADO, MEDIANTE EL OTORGAMIENTO DE 1487 ESTÍMULOS A LA CREACIÓN ARTÍSTICA, META SUPERIOR EN UN 20% A LOS PROGRAMADO, A TRAVÉS DE LA OPERACIÓN DE 16 PROGRAMAS CULTURALES.</t>
  </si>
  <si>
    <t>APORTACIÓN INICIAL:   MONTO: $5,000,000.00   FECHA: 12/03/1989
OBSERVACIONES: EN EL PRESENTE INFORME DEL CUARTO TRIMESTRE DE PRESENTE AÑO SOLO SE CONSIDERAN LOS RECURSOS PÚBLICOS FEDERALES. EL PATRIMONIO DEL MANDATO TAMBIÉN INCLUYE LOS RECURSOS FEDERALES QUE SE CANALIZAN A TRAVÉS DE SUBFONDOS DE ACUERDO CON LOS ESTADOS FINANCIEROS AL 31 DE DICIEMBRE DE 2010 (CIFRAS PRELIMINARES), LA DISPONIBILIDAD PRESENTADA CORRESPONDE AL 31 DE DICIIEMBRE DE 2010, LA CUAL ASCIENDE A $546,788,795.98</t>
  </si>
  <si>
    <t>APORTACIÓN INICIAL:   MONTO: $1,229,400.00   FECHA: 04/10/1991
OBSERVACIONES: EL 30 DE MARZO DE 2001 SE SUSCRIBIÓ EL CONVENIO DE EXTINCIÓN DEL CONTRATO DE FIDEICOMISO. EL 19 DE DIC DE 2005, SE ENVIÓ SOLICITUD DE BAJA DE LA CLAVE DE REGISTRO A LA SECRETARÍA DE HACIENDA Y CRÉDITO PÚBLICO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</si>
  <si>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DESTINO: ADMINISTRACIÓN DEL PROGRAMA (NÓMINA, SERVICIOS BÁSICOS, GASTOS ADMINISTRATIVOS), OPERACIÓN DEL PROGRAMA (DIFUSIÓN DEL PROGRAMA, INSCRIPCIONES, PROCESO DE EVALUACIÓN, ASESORES Y EXAMINADORES ORALES (SELECCIÓN, CAPACITACIÓN Y ACTUALIZACIÓN)
CUMPLIMIENTO DE LA MISIÓN:
DURANTE EL CUARTO TRIMESTRE DEL 2010 SE CONTINUÓ OPERANDO EL XXVII PERIODO ORDINARIO DE CURSOS. A TRAVÉS DE 178 SEDES DE ASESORÍA DISTRIBUIDAS EN 26 ENTIDADES FEDERATIVAS, EL MODELO EDUCATIVO DE SEPA INGLÉS LLEGO A 10386 USUARIOS BAJO LOS ESTÁNDARES ACADÉMICO Y OPERATIVO DEL PROPIO PROGRAMA.</t>
  </si>
  <si>
    <t>APORTACIÓN INICIAL:   MONTO: $2,490,598.31   FECHA: 29/11/2000
OBSERVACIONES: SE REPORTAN CIFRAS PRELIMINARES CORRESPONDIENTES AL CUARTO TRIMESTRE DEL AÑO 2010.</t>
  </si>
  <si>
    <t>DESTINO: DURANTE EL PERÍODO ENERO DICIEMBRE 2010 SE HAN OTORGADO 450 AYUDAS ECONÓMICAS A JUBILADOS Y PENSIONADOS DEL IMSS E ISSSTE PARA ADQUISICIÓN DE ÓRTESIS, PRÓTESIS Y APARATOS ORTOPÉDICOS.
CUMPLIMIENTO DE LA MISIÓN:
DURANTE EL PERÍODO ENERO DICIEMBRE 2010, SE HAN OTORGADO 450 AYUDAS.</t>
  </si>
  <si>
    <t>DESTINO: SE ANEXA CUADRO DE LA INTEGRACION DEL DESTINO DE LOS RECURSOS PROPORCIONADO POR LA UNIDAD RESPONSABLE.
CUMPLIMIENTO DE LA MISIÓN:
SE HAN ENTREGADO UN IMPORTE TOTAL DE $7,060,517,283.91POR CONCEPTO DE APOYOS, DE ACUERDO AL SISTEMA DE PROTECCIÓN SOCIAL EN SALUD, DURANTE EL PERÌODO DE ENERO-DICIEMBRE 2010, SEGUN CUADRO ANEXO DONDE SE DETALLAN LOS PRESTADORES DE SERVICIO QUE HAN RECIBIDO LOS RECURSOS.</t>
  </si>
  <si>
    <t>DESTINO: CONSTITUIR CON RECURSOS PROPIOS, EL FONDO PARA EL PAGO DE PENSIONES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</si>
  <si>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APORTACIÓN INICIAL:   MONTO: $40,137,699.09   FECHA: 18/02/1985
OBSERVACIONES: CIFRAS CONFORME AL ESTADO DE CUENTA DE LA FIDUCIARIA (BANORTE) EL IMPORTE DE LA APORTACIÓN INICIAL POR $40,137,699.09 ESTA EXPRESADA EN VIEJOS PESOS DEL 18 DE FEBRERO DE 1985.</t>
  </si>
  <si>
    <t>DESTINO: CONSTITUIR CON RECURSOS PROPIOS, EL FONDO PARA EL PAGO DE PRIMAS DE ANTIGÜEDAD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</si>
  <si>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APORTACIÓN INICIAL:   MONTO: $202,258,000.00   FECHA: 13/07/1990
OBSERVACIONES: FIDEICOMISO DE PRESTACIONES LABORALES EXPUESTO A LAS FLUCTUACIONES DE LOS MERCADOS FINANCIEROS. EL IMPORTE DE LA APORTACIÓN INICIAL POR $202,258,000.00 ESTA EXPRESADA EN VIEJOS PESOS DEL 13 DE JULIO DE 1990. ENTRE EL CAPITAL MOSTRADO POR EL BANCO Y LO CAPTURADO EN EL RENGLON DE RENDIMIENTOS FINANCIEROS EXISTE DIFERENCIA DE $0.01 DEBIDO AL REDONDEO UTILIZADO POR EL BANCO.</t>
  </si>
  <si>
    <t>APORTACIÓN INICIAL:   MONTO: $10,000,000.00   FECHA: 27/04/1995
OBSERVACIONES: CON FECHA 15 DE MARZO DE 2007, SE SUSCRIBIÓ EL CONTRATO DE SUSTITUCIÓN FIDUCIARIA, PASANDO EL SAE A SER EL FIDUCIARIO SUSTITUTO, HASTA EN TANTO LA SHCP DECIDA LA FUSIÓN CON EL DENOMIANDO PROCHIAPAS, SE ANEXA CONVENIO DE SUSTITUCIÓN FIDUCIARIA. EL FIDUCIARIO SAE REPORTA LA INFORMACIÓN FINANCIERA AL 31 DE DICIEMBRE DE 2010, ADJUNTA AL PRESENTE.</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</si>
  <si>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31 DE DICIEMBRE DE 2010.</t>
  </si>
  <si>
    <t>DIRECCIÓN GENERAL DE POLÍTICA Y PLANEACIÓN AGRARIA</t>
  </si>
  <si>
    <t>MANDATO DE FINANCIAMIENTO A JOVENES EMPRENDEDORES RURALES</t>
  </si>
  <si>
    <t>LA DIRECCIÓN GENERAL DE RECURSOS FINANCIEROS CON FUNDAMENTO EN LA FRACCIÓN XIII DEL ARTICULO 17 DEL REGLAMENTO INTERIOR DE LA REFORMA AGRARIA PROMUEVE EL REGISTRO DEL CONTRATO PARA SEGUN SUS FINES QUE EL MANDATARIO CONSTITUYA, EN LA FORMA Y TÉRMINOS QUE EL MANDANTE LE INSTRUYA, LAS RESERVAS RESPECTIVAS PARA LA CONSTITUCIÓN DE LAS GARANTÍAS LÍQUIDAS DEL "JOVEN EMPRENDEDOR RURAL" QUE CORRESPONDA, A FAVOR DE LA FINANCIERA RURAL EN SU CARÁCTER DE BENEFICIARIO DEL MANDATO Y OTORGANTE DEL CRÉDITO, LAS CUÁLES SE DOCUMENTARÁN A TRAVÉS DE CONSTANCIAS DE DERECHOS DE BENEFICIARIO DEL MANDATO RESPECTIVAS Y QUE EMITA EL MANDATARIO.</t>
  </si>
  <si>
    <t>DESTINO: DE ACUERDO CON EL CONTRATO DE MANDATO, EL MANDATARIO FINANCIERA RURAL ACEPTA LLEVAR A CABO EN NOMBRE Y REPRESENTACIÓN DE "EL MANDANTE", EN ESTE CASO JOVEN EMPRENDEDOR RURAL, PROGRAMA DE LA SRA, LA RECEPCIÓN DE LOS RECURSOS QUE SE LE ENTREGUEN Y DESTINARLOS A LA CONSTITUCIÓN DE LAS GARANTÍAS LÍQUIDAS QUE SE LE INTRUYAN, EMITIENDO AL EFECTO "CONSTANCIAS DE DERECHOS DEL BENEFICIARIO DEL MANDATO" A FAVOR DE LA INSTITUCIÓN FINANCIERA
CUMPLIMIENTO DE LA MISIÓN:
SE EFECTUÓ LA APORTACIÓN INICIAL Y SE INICIARON LAS DISPERSIONES DE APOYOS QUE SE CONSIGNAN EN LOS ESTADOS FINANCIEROS ADJUNTOS.</t>
  </si>
  <si>
    <t>APORTACIÓN INICIAL:   MONTO: $87,500,000.00   FECHA: 13/08/2010
OBSERVACIONES: DE ACUERDO CON LAS REGLAS DE OPERACION DEL PROGRAMA JOVEN EMPRENDEDOR RURAL Y FONDO DE TIERRAS SE ESPECIFICAN LOS REQUISITOS, PROCEDIMIENTOS PARA ACCEDER A LOS APOYOS.</t>
  </si>
  <si>
    <t>DESTINO: RADICAR A LAS REPRESENTACIONES AGRARIAS Y OFICINAS CENTRALES RECURSOS DEL PROGRAMA FONORDE, PARA LA OPERACIÓN DEL PROGRAMA.
CUMPLIMIENTO DE LA MISIÓN:
EN TERRENOS NAC. PERIODO ENERO-OCT.2010SE INTEGRARON 2674 EXPEDIENTES, SE DESLINDARON 2335 PREDIOS QUE EQUIVALEN A 118177HECTÁREAS, SE NOTIFICARON 6 ÓRDENES DE PAGO, SE EMITIERON 53 RESOLUCIONES Y SE RESOLVIERON 44 SOLICITUDES DE TITULACIÓN, EN COLONIAS AGRÍCOLAS Y GANADERAS SE INTEGRARON 1558 EXPEDIENTES, SE MIDIERON 1761 LOTES, ASI COMO 43 LOTES REGULARIZADOS.</t>
  </si>
  <si>
    <t>APORTACIÓN INICIAL:   MONTO: $1,344,154.79   FECHA: 30/10/1996
OBSERVACIONES: ESTOS RECURSOS CONSTITUYEN POR LEY AGRARIA EL CAPITAL DE TRABAJO PARA REGULARIZAR LOS TERRENOS NACIONALES Y LAS COLONIAS AGRICOLAS Y GANADERAS EN EL TERRITORIO NACIONAL.SE ANEXAN LOS ESTADOS FINANCIEROS PRESENTADOS PARA AUTORIZACIÓN DEL COMITE DE ADMINISTRACION DE FONORDE CON CIFRAS AL 30 DE NOVIEMBRE DE 2010, Y LOS ESTADOS DE CUENTA BANCARIOS RESPECTIVOS.</t>
  </si>
  <si>
    <t>DESTINO: PAGO DE COMISIONES, ASÍ COMO PAGO AL DESPACHO JARA RULLAN Y ASOCIADOS, S.C. POR CONCEPTO DEL CUARTO PAGO PARCIAL Y FINIQUITO CORRESPONDIENTE AL 10% POR HONORARIOS SERVICIOS DE AUDITORÍA CORRESPONDIENTE AL CONTRATO 126/09.
CUMPLIMIENTO DE LA MISIÓN:
SE CUMPLIÓ CON EL OBJETO DEL FIDEICOMISO. SE ENCUENTRA EN PROCESO DE EXTINCIÓN.</t>
  </si>
  <si>
    <t>DESTINO: LOS RECURSOS DEL FIDEICOMISO SE DESTINARON PARA EL PAGO DE HONORARIOS Y COMISIONES. LA CANTIDAD DE $51,975,350.15 CORRESPONDE A PERDIDA CAMBIARIA DEL SEGUNDO TRIMESTRE Y NO REPRESENTA SALIDA DE RECURSOS LÍQUIDOS PARA EL FIDEICOMISO.
CUMPLIMIENTO DE LA MISIÓN:
EL FIDEICOMISO SE ENCUENTRA EN PROCESO DE EXTINCIÓN.</t>
  </si>
  <si>
    <t>APORTACIÓN INICIAL:   MONTO: $50,000,000.00   FECHA: 23/12/1992
OBSERVACIONES: EL FIDEICOMISO HUITES MANTIENE LA MAYOR PARTE DE SUS RECURSOS INVERTIDOS EN DÓLARES Y AL CIERRE DE CADA MES SE VALÚA LA INVERSIÓN, PARA LA PRESENTACIÓN DE ESTADOS FINANCIERAS EN PESOS. LAS FLUCTUACIONES CAMBIARLAS PRESENTADAS EN DICHO INFORME NO CORRESPONDEN A ENTRADAS O SALIDAS DE RECURSOS PARA EL FIDEICOMISO, PERO DEBEN SER PRESENTADAS COMO PARTE INTEGRANTE DE LOS RESULTADOS DEL PRESENTE REPORTE. LA INFORMACIÓN AQUÍ PRESENTADA CHECA CON EL REMANENTE PRESENTADO EN EL ESTADO DE RESULTADOS AL 31 DE DICIEMBRE DE 2010. EL FIDEICOMISO HUITES SE ENCUENTRA EN PROCESO DE EXTINCIÓN, POR LO QUE LOS RECURSOS TOTALES QUE SE INTEGRABAN EL PATRIMONIO FUERON ENTERADOS A LA TESORERÍA DE LA FEDERACIÓN EL 27 DE DICIEMBRE DE 2010, POR LO QUE SU SALDO AL CIERRE DEL CICLO REPORTADO ES CERO. INFORMACIÓN PROPORCIONADA POR LA GERENCIA DE RECURSOS FINANCIEROS DE LA COMISIÓN NACIONAL DEL AGUA.</t>
  </si>
  <si>
    <t>DESTINO: DURANTE EL CUARTO TRIMESTRE, NO SE REALIZARON EROGACIONES CON RECURSOS FEDERALES.
CUMPLIMIENTO DE LA MISIÓN:
LOS MIEMBROS DEL COMITE ACORDARON INSTRUIR AL FIDUCIARIO A ELABORAR UN CONVENIO MODIFICATORIO AL CONTRATO DE FIDEICOMISO CON LA FINALIDAD DE CONTINUAR CON EL MISMO POR TIEMPO INDETERMINADO HASTA EL CUMPLIMIENTO DE LOS OBJETIVOS ESTABLECIDOS.</t>
  </si>
  <si>
    <t>DESTINO: PAGO POR ESTIMACIONES DE OBRA A LA EMPRESA FONATUR CONSTRUCCIONES, SA. DE C.V. UNIVERSIDAD AUTÓNOMA DE MÉXICO; III SERVICIOS S.A. DE C.V., PAGO POR CONCEPTO DE ANTICIPOS A LA EMPRESA FONATUR CONSTRUCCIONES, S.A. DE C.V., CONTRATO DGRMIS-DAC-OP-MANDATO-0009/2009 SEGUNDO CONVENIO MODIFICATORIO, A III SERVICIOS, SA. DE C.V. CONTRATO DGRMIS-DAC-OP-MANDATO-008/2010; PAGO POR HONORARIOS POR SERVICIOS PROFESIONALES AL PERSONAL DE APOYO EN OBRA POR PARTE DE LA SEMARNAT; PAGO POR SERVICIOS DE RADIOCOMUNICACIÓN A RADIOMOVIL DIPSA Y NEXTEL; PAGO POR DERECHOS A LA TESORERÍA DEL GOBIERNO DEL DISTRITO FEDERAL Y PAGO AUTORIZACIÓN DE TÍTULOS A LA TESOFE Y PAGO DE ENERGÍA ELÉCTRICA PROVISIONAL A LA COMISIÓN FEDERAL DE ELECTRICIDAD.
CUMPLIMIENTO DE LA MISIÓN:
RESULTADOS ALCANZADOS: SE HAN TERMINADO DE CONSTRUIR 4 JARDINES DEL PARQUE BICENTENARIO Y SE ENCUENTRAN OPERANDO. EL JARDÍN DE AGUA, ESTA PROGRAMADO PARA CONCLUIRSE EN EL EJERCICIO 2011.</t>
  </si>
  <si>
    <t>APORTACIÓN INICIAL:   MONTO: $433,958,154.00   FECHA: 14/05/2009
OBSERVACIONES: LA AUDITORÍA SUPERIOR DE LA FEDERACIÓN LLEVÓ A CABO LA REVISIÓN NÚMERO 462 AL MANDATO PARQUE BICENTENARIO, CON MOTIVO DE LA REVISIÓN A LA CUENTA PÚBLICA 2009 EN EL AÑO 2010. LA INFORMACIÓN FINANCIERA DEL MANDATO ES PROPORCIONADA POR LA DIRECCIÓN GENERAL DE RECURSOS MATERIALES, INMUEBLES Y SERVICIOS.</t>
  </si>
  <si>
    <t>DESTINO: HONORARIOS A LA FIDUCIARIA; COMISIONES BANCARIAS; OTROS GASTOS DE ADMINISTRACIÓN.
CUMPLIMIENTO DE LA MISIÓN:
SE ENCOMENDÓ A LOS INTEGRANTES DEL COMITÉ DE ADMINISTRACIÓN INTEGRAR UNA MATRIZ DE PRIORIZACIÓN Y PROGRAMA DE TRABAJO DE ACCIONES A REALIZAR DERIVADA DEL RESOLUTIVO DGGIMAR.710/005819 DE FECHA 19 DE JULIO DE 2010, PARA DEFINIR CUÁLES SERÁN LAS SIGUIENTES ACTIVIDADES A REALIZAR.</t>
  </si>
  <si>
    <t>APORTACIÓN INICIAL:   MONTO: $100,000,000.00   FECHA: 03/08/2009
OBSERVACIONES: INFORMACIÓN PROPORCIONADA POR LA GERENCIA DE COORDINACIÓN TÉCNICA DEL VALLE DE MÉXICO DE LA CONAGUA.</t>
  </si>
  <si>
    <t>DESTINO: DURANTE EL CUARTO TRIMESTRE DEL 2010,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EL INVOLUCRAMIENTO DEL SECTOR PRIVADO EN TEMAS DE SUSTENTABILIDAD Y CONSERVACIÓN, EL DESARROLLO DE ALTERNATIVAS DE TECNOLOGÍA RENOVABLE PARA COMUNIDADES RURALES Y LA ATENCIÓN PUNTUAL A TEMAS ESTRATÉGICOS RELACIONADOS CON LA CONSERVACIÓN.
CUMPLIMIENTO DE LA MISIÓN:
DURANTE EL CUARTO TRIMESTRE DE 2010 LOS APOYOS ESTUVIERON CENTRADOS EN EL PROGRAMA PARA LA CONSERVACIÓN DE ECOSISTEMAS MARINOS, PROGRAMA DE SUSTENTABILIDAD EMPRESARIAL (PROYECTO DE OLLAS SOLARES), PROGRAMA DE LIDERAZGO PARA EL SISTEMA ARRECIFAL MESOAMERICANO, PROYECTO ÁGUILA REAL Y PROYECTOS DEL PROGRAMA DE CONSERVACIÓN. ASIMISMO, SE DESTINARON RECURSOS PARA CUBRIR LOS COSTOS CENTRALES Y LA OPERACIÓN DEL PROGRAMA DE CONSERVACIÓN.</t>
  </si>
  <si>
    <t>DESTINO: PAGO DE DIVERSOS BIENES Y SERVICIOS PARA LA MODERNIZACION DE LAS INSTALACIONES. CABE MENCIONAR LA ADQUISICION DE DIVERSOS EQUIPOS PARA LA DIRECCION GENERAL DE COORDINACION DE SERVICIOS PERICIALES Y EL MANTENIMIENTO, ADECUACION Y CONSERVACION DE DIVERSOS INMUEBLES PROPIEDAD DE LA PGR.
CUMPLIMIENTO DE LA MISIÓN: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t>
  </si>
  <si>
    <t>DESTINO: EN EL EJERCICIO DE 2010 SE HAN OTORGADO 3 RECOMPENSAS A PERSONAS QUE COLABORARON CON LA UBICACION Y APREHENSION DE DELINCUENTES RELACIONADOS CON LA DELINCUENCIA ORGANIZADA.
CUMPLIMIENTO DE LA MISIÓN: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</si>
  <si>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INVERSION DE ESTOS RECURSOS AL 31 DE DICIEMBRE DE 2010. ESTE FONDO SE DISTRIBUYO EN EL MES DE AGOSTO ENTRE LOS TRABAJADORES OPERATIVOS DEL INACIPE.</t>
  </si>
  <si>
    <t>APORTACIÓN INICIAL:   MONTO: $28,199.60   FECHA: 01/08/2009
OBSERVACIONES: EL FONDO DE AHORRO CAPITALIZABLE DE LOS TRABAJADORES OPERATIVOS DEL INACIPE SE INTEGRA POR APORATACIONES DE LOS TRABAJADORES, DEL INACIPE, DEL SIDICATO Y LOS INTERESES QUE GENERA LA INVERSIÓN DE ESTOS RECURSOS AL 31 DE DICIEMBRE DE 2010. ESTE FONDO SE DISTRIBUYO EN EL MES DE AGOSTO ENTRE LOS TRABAJADORES OPERATIVOS DEL INACIPE</t>
  </si>
  <si>
    <t>DESTINO: EL 27 DE DICIEMBRE DEL 2010 SE HIZO UNA APORTACION AL FIDEICOMISO POR UN MONTO TOTAL DE 350 MILLONES DE PESOS, ESTO PARA DAR CONTINUIDAD EN EL 2011 AL PROYECTO DENOMINADO PROGRAMA DE SUSTITUCION DE ELECTRODOMESTICOS PARA EL AHORRO DE ENERGIA.
CUMPLIMIENTO DE LA MISIÓN:
AL DIA DE HOY LOS RECURSOS HAN SIDO UTILIZADOS TAL Y COMO FUERON DICTAMINADOS. LOS RECURSOS PARA EL PROYECTO DENOMINADO BIOECONOMIA 2010 QUE SERA COORDINADO POR SAGARPA, YA FUERON APROBADOS POR EL COMITE PARA QUE SEA DEPOSITADO EN LAS CUENTAS DE LOS BENEFICIARIOS. ESTO SE HARA AL CUMPLIR CON LOS REQUISITOS ESTABLECIDOS EN LOS ACUERDOS AL RESPECTO Y QUE SE APROBARON POR EL COMITE TECNICO EN LAS SESIONES DEL COMITE TECNICO QUE FUERON CONVOCADAS PARA LA PRESENTACION Y APROBACION DE DICHO PROYECTO.</t>
  </si>
  <si>
    <t>APORTACIÓN INICIAL:   MONTO: $600,000,000.00   FECHA: 06/03/2009
OBSERVACIONES: LOS DATOS AQUI REPORTADOS SON DERIVADOS DE LOS REPORTES FINANCIEROS QUE PRESENTA LA FIDUCIARIA BANOBRAS DE MANERA MENSUAL. LOS SALDOS AQUI PRESENTADOS SON AL 31 DE DICIEMBRE DEL 2010.</t>
  </si>
  <si>
    <t>DESTINO: EL QUE ESTABLECE LA REGLA OCTAVA DEL ACUERDO POR EL QUE SE MODIFICAN LAS REGLAS DE OPERACION DEL FONDO DE ESTABILIZACION PARA LA INVERSION EN INFRAESTRUCTURA DE PETROLEOS MEXICANOS, PUBLICADO POR LA SHCP EN EL DIARIO OFICIAL DE LA FEDERACION EL 2 DE FEBRERO DE 2010.
CUMPLIMIENTO DE LA MISIÓN:
DE LOS EGRESOS ACUMULADOS EN EL AÑO 2010, SE DESTINÓ EL 99.7% AL GASTO DE OPERACIÓN DE PEMEX CONFORME A LA REGLA OCTAVA, FRACCION VI, DEL ACUERDO POR EL QUE SE MODIFICAN LAS REGLAS DE OPERACION DEL FONDO DE ESTABILIZACION PARA LA INVERSION EN INFRAESTRUCTURA DE PETROLEOS MEXICANOS, PUBLICADAS POR LA SHCP EN EL DOF EL 2 DE FEBRERO DE 2010.</t>
  </si>
  <si>
    <t>APORTACIÓN INICIAL:   MONTO: $9,429,600,000.00   FECHA: 22/04/2009
OBSERVACIONES: EL RUBRO RENDIMIENTOS FINANCIEROS PRESENTAN LOS RENDIMIENTOS NETOS LOS CUALES CONSIDERAN LAS FLUCTUACIONES EN LA VALUACIONES A PRECIOS DE MERCADO. ES IMPORTANTE SEÑALAR QUE EN LOS ESTADOS FINANCIEROS, SE INCLUYE EN EL RENGLON DE EGRESOS TANTO LOS HONORARIOS, COMISIONES, IMPUESTOS Y GASTOS FINANCIEROS, ENTRE OTROS, MIENTRAS QUE EN EL SISTEMA DEL PASH SOLO SE INCLUYEN PAGO DE HONORARIOS Y COMISIONES, POR LO QUE LA DIFERENCIA QUE PRESENTA ESTE RUBRO DE 61,914.72 PESOS SE PRESENTAN EN EL RUBRO DE “OTROS PRODUCTOS Y BENEFICIOS”. LA FUENTE DE INFORMACION CORRESPONDE A LOS ESTADOS FINANCIEROS (CONFORME AL CRITERIO CONTABLE DE REGISTRO CONTABLE DEL FIDUCIARIO) ENTREGADOS AL CIERRE DE LOS MESES DE ENERO A DICIEMBRE DE 2010 POR EL BANCO HSBC. EN SU CALIDAD DE FIDUCIARIO.</t>
  </si>
  <si>
    <t>DESTINO: PAGO DE HONORARIOS AL FIDUCIARIO, PAGO DEL IVA DE LAS CONTRAPRESTACIONES MENSUALES (PAGO DE RENTA DE LOS PERMISIONARIOS), PAGO A NOTARIOS,CONTINUAN LOS TRABAJOS DE REGULARIZACIÓN DE LOS DERECHOS DE VÍA DE LA RED DE GAS DE LA LAGUNA-DURANGO Y ENTREGA PATRIMONIAL A PGPB POR EL VALOR DE LAS RENTAS MENSUALES DE ACTIVOS DE DISTRIBUCION REGULARIZADOS PAGO DE HONORARIOS NOTARIALES, PAGO DE SERVICIOS TOPOGRAFICOS Y PAGO TESORERIA MPAL GOMEZ PALACIO, DGO.
CUMPLIMIENTO DE LA MISIÓN:
PARA EL CUARTO TRIMESTRE DE 2010 SE CONTINUA CON LOS TRABAJOS RELACIONADOS CON EL PROCESO DE REGULARIZACION Y LEGALIZACION DE LOS DERECHOS DE VIA DE LOS CASOS PENDIENTES DE TERRENOS DE PROPIETARIOS AFECTADOS Y/O GESTIONES CON DEPENDENCIAS FEDERALES, GUBERNAMENTALES Y MUNICIPALES, SEGÚN CORRESPONDA</t>
  </si>
  <si>
    <t>DESTINO: FINANCIAMIENTO, GASTO OPERATIVO Y APOYO EN PROGRAMAS DE AHORRO DE ENERGIA ELECTRICA EN EL SECTOR RESIDENCIAL
CUMPLIMIENTO DE LA MISIÓN:
DE 1990 A DICIEMBRE DE 2010 SE HAN FINANCIADO UN TOTAL DE 736,800 ACCIONES DE AHORRO DE ENERGIA ELECTRICA POR UN MONTO DE $2,170 MDP. ASIMISMO A DICIEMBRE DE 2010 SE HA APOYADO OPERATIVAMENTE EN LA PROMOCIÓN DE MAS DE 476,000 CREDITOS OTORGADOS POR EL FIDE A TRAVES DEL PROGRAMA DE FINANCIAMIENTO PARA EL AHORRO DE ENERGIA.</t>
  </si>
  <si>
    <t>DESTINO: GASTOS DE OPERACION Y EJECUCION DE PROYECTOS PARA INDUCIR Y PROMOVER EL AHORRO DE ENERGIA ELECTRICA
CUMPLIMIENTO DE LA MISIÓN:
SE CONCLUYERON 159 PROYECTOS; SE EFECTUARON 18,331 DIAGNOSTICOS ENERGÉTICOS; SE PARTICIPO EN LOS COMITES Y GRUPOS DE TRABAJO PARA LA ELABORACION Y ACTUALIZACION DE LAS NORMAS DE EFICIENCIA ENERGETICA; SE REALIZARON 4,950 JORNADAS DE FORMACION CULTURAL DE AHORRO DE ENERGIA ELECTRICA</t>
  </si>
  <si>
    <t>APORTACIÓN INICIAL:   MONTO: $32,524,000,000.00   FECHA: 29/12/2006
OBSERVACIONES: EL RUBRO DE RENDIMIENTOS FINANCIEROS CORRESPONDE A LOS RENDIMIENTOS DE MERCADO DE DINERO DEL ESTADO DE RESULTADOS. LA FUENTE DE INFORMACION CORRESPONDE A LOS ESTADOS FINANCIEROS (CONFORME AL CRITERIO CONTABLE DE REGISTRO CONTABLE DEL FIDUCIARIO) ENTREGADOS AL CIERRE DE LOS MESES DE ENERO A DICIEMBRE DE 2010 POR EL BANCO SANTANDER, S.A. EN SU CALIDAD DE COMISIONISTA.</t>
  </si>
  <si>
    <t>APORTACIÓN INICIAL:   MONTO: $1,702,200,000.00   FECHA: 28/12/2007
OBSERVACIONES: EL RUBRO RENDIMIENTOS FINANCIEROS CORRESPONDE A LOS RENDIMIENTOS DE MERCADO DE DINERO DEL ESTADO DE RESULTADOS. LA FUENTE DE INFORMACION CORRESPONDE A LOS ESTADOS FINANCIEROS (CONFORME AL CRITERIO CONTABLE DE REGISTRO CONTABLE DEL FIDUCIARIO) ENTREGADOS AL CIERRE DE LOS MESES DE ENERO A DICIEMBRE DE 2010 POR EL BANCO SANTANDER, S.A. EN SU CALIDAD DE COMISIONISTA.</t>
  </si>
  <si>
    <t>DESTINO: EL MES DE MARZO DE 2010 SE EFECTUARON LAS ÚLTIMAS ENTREGAS DE RECURSOS DEL FIDEICOMISO A SUS BENEFICIARIOS, EL SALDO REMANENTE DEL PATRIMONIO SERÁ DESTINADO AL PAGO DE LOS HONORARIOS FIDUCIARIOS MENSUALES DURANTE EL TIEMPO QUE DURE EL PROCESO DE EXTINCIÓN Y HASTA QUE SE DÉ EL DESTINO FINAL AL REMANENTE DEL PATRIMONIO, EN LOS TÉRMINOS DEL CONTRATO DE FIDEICOMISO. MEDIANTE OFICIO DGAF/1630/10 DE FECHA 30 DE NOVIEMBRE DE 2010 LA DIRECCIÓN GENERAL DE ADMINISTRACIÓN Y FINANZAS DE LA COORDINACIÓN NACIONAL DEL PROGRAMA DE DESARROLLO HUMANO OPORTUNIDADES, EN SU CARÁCTER DE COORDINADORA DE LA OPERACIÓN DEL FIDEICOMISO, SOLICITÓ A LA DIRECCIÓN GENERAL DE PROGRAMACIÓN Y PRESUPUESTO DE LA SEDESOL QUE A SU VEZ SOLICITARA A LA SECRETARÍA DE HACIENDA Y CRÉDITO PÚBLICO (SHCP) REQUERIR A BANSEFI REALIZAR LAS ACCIONES PARA EXTINGUIR AL FIDEICOMISO. MEDIANTE OFICIO OM/DGPP/410.40/909/10 DE FECHA 6 DE DICIEMBRE, LA DIRECCIÓN GENERAL DE PROGRAMACIÓN Y PRESUPUESTO DE LA SEDESOL SOLICITÓ A LA DIRECCIÓN GENERAL ADJUNTA DE PROGRAMACIÓN Y PRESUPUESTO DE DESARROLLO SOCIAL, TRABAJO, ECONOMÍA Y COMUNICACIONES DE LA SHCP, REQUERIR A BANSEFI LLEVAR LAS ACCIONES NECESARIAS PARA LA EXTINCIÓN DEL FIDEICOMISO.
CUMPLIMIENTO DE LA MISIÓN:
DURANTE EL PERÍODO ENERO-MARZO DE 2010 SE REALIZARON ENTREGAS DEL APOYO MONETARIO “JÓVENES CON OPORTUNIDADES” A 59,008 BENEFICIARIOS, POR LO QUE EL NÚMERO DE ENTREGAS DE APOYOS ACUMULADO DESDE NOVIEMBRE DE 2003 A MARZO DE 2010 ASCENDIÓ A 776,784. EN EL MES DE MARZO SE EFECTUARON LAS ÚLTIMAS ENTREGAS A BENEFICIARIOS CON RECURSOS DEL PATRIMONIO DEL FIDEICOMISO, CONSIDERANDO QUE SE ENCUENTRA EN PROCESO DE EXTINCIÓN.</t>
  </si>
  <si>
    <t>APORTACIÓN INICIAL:   MONTO: $140,000,000.00   FECHA: 12/10/2003
OBSERVACIONES: LAS ÚLTIMAS ENTREGAS A BENEFICIARIOS CON RECURSOS DEL PATRIMONIO DEL FIDEICOMISO SE EFECTUARON EN EL MES DE MARZO DE 2010 AL ENCONTRARSE EN PROCESO DE EXTINCIÓN, POR LA MISMA RAZÓN TAMPOCO SE EFECTUARON EN 2010 APORTACIONES DE RECURSOS FISCALES AL FIDEICOMISO. NOTA: LOS ANEXOS DEL OFICIO DGAF/1630/2010 SE ENCUENTRAN EN LA SECRETARIA DE HACIENDA Y CREDITO PUBLICO.</t>
  </si>
  <si>
    <t>DESTINO: CREAR UN FONDO DE AHORRO EN BENEFICIO DE LOS TRABAJADORES OPERATIVO Y DE CONFIANZA, EXCLUYENDO A LOS MANDOS MEDIOS Y SUPERIORES
CUMPLIMIENTO DE LA MISIÓN:
SE CUMPLIÓ CON OPORTUNIDAD EN EL PAGO DE LAS APORTACIONES.</t>
  </si>
  <si>
    <t>APORTACIÓN INICIAL:   MONTO: $160,600.00   FECHA: 01/03/1990
OBSERVACIONES: EL MONTO TOTAL CORRESPONDE A LAS APORTACIONES DE LOS EMPLEADOS DE CORETT, DEL SINDICATO Y DEL ORGANISMO. CABE MENCIONAR QUE EL SALDO NETO AL PERIODO QUE SE INFORMA NO INCLUYE LAS APORTACIONES DE LA SEGUNDA QUINCENA DEL MES DE DICIEMBRE DEL 2010, CIRCUNTANCIA QUE OBEDECE A QUE EL DEPÓSITO NO QUEDÓ REGISTRADO AL 31 DE DICIEMBRE DEL 2010, POR LO QUE SERÁ REPORTADA EN EL PRÓXIMO TRIMESTRE Y SE ACREDITARÁ CON EL RESPECTIVO ESTADO DE CUENTA.</t>
  </si>
  <si>
    <t>APORTACIÓN INICIAL:   MONTO: $382,312.80   FECHA: 07/11/2005
OBSERVACIONES: SE CREA EL FIDEICOMISO DEL FONDO DE AHORRO PARA QUE LA FIDUCIARIA ADMINISTRE LOS RECURSOS APORTADOS POR LA EMPRESA Y LOS TRABAJADORES. EL MONTO APORTADO POR LOS TRABAJADORES ASCENDIO A $ 895,287.59 LAS APORTACIONES EN EL PERIODO QUE SE REPORTA POR CUENTA DE LOS EMPLEADOS SINDICALIZADOS Y DE LA EMPRESA FUERON DE $ 1,790,575.18. EN EL MES DE JULIO SE PROCEDIO AL PAGO DE LA PRESTACIÓN DE FONDO DE AHORRO A LOS TRABAJADORES. ESTE FIDEICOMISO SE ENCUENTRA EN PROCESO DE EXTINCIÓN EN EL ÁREA JURIDICA DE LA ENTIDAD.</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</si>
  <si>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$12,872,004.17 LAS APORTACIONES EN EL PERIODO QUE SE REPORTA POR CUENTA DE LOS FUNCIONARIOS Y LA EMPRESA ASCIENDE A $25,744,008.34 EL PAGO DE HONORARIOS ES CUBIERTO EN UN 100 POR CIENTO POR LOS EMPLEADOS.</t>
  </si>
  <si>
    <t>APORTACIÓN INICIAL:   MONTO: $0.01   FECHA: 17/06/2004
OBSERVACIONES: MEDIANTE OFICIO NÚMERO GAJ/001267/2010 DE FECHA 12-11-2010, SE SOLICITÓ AL DIRECTOR GENERAL DE NORMATIVIDAD Y ASUNTOS CONTENCIOSOS DE LA UNIDAD DEL ABOGADO GENERAL, INFORMAR SI YA SE CONTABA CON FECHA PROGRAMADA PARA LA REUNIÓN CON LOS FUNCIONARIOS DE LA PROCURADURÍA FISCAL DE LA FEDERACIÓN. EN CONSECUENCIA, EL DIRECTOR GENERAL DE NORMATIVIDAD Y ASUNTOS CONTENCIOSOS DE LA UNIDAD DEL ABOGADO GENERAL, CON OFICIO 500.5624 DE FECHA 13/12/2010, SOLICITÓ AL LIC. CARLOS BLUM CASSEREAU, ENCARGADO DE LA DIRECCIÓN GENERAL DE LA LEGISLACIÓN Y CONSULTA, ENTIDADES PARAESTATALES Y FIDEICOMISOS DE LA PROCURADURÍA FISCAL DE LA FEDERACIÓN, FECHA PARA REUNIÓN PARA BORDAR EL TEMA DEL PROYECTO DE DECRETO Y CONVENIO MODIFICATORIO PARA EXTINGUIR AL FONAEVI. CON OFICIO NÚMERO 500.5624 DE FECHA 13/12/2010, EL DIRECTOR GENERAL DE NORMATIVIDAD Y ASUNTOS CONTENCIOSOS, HACE DEL CONOCIMIENTO DE ESTA ENTIDAD, QUE MEDIANTE OFICIO NÚMERO 529-II-DLCF-290/10, EL LIC. MANUEL FRANCISCO FONTANALS BISECA DIRECTOR DE LEGISLACIÓN Y CONSULTA DE FIDEICOMISOS, CONVOCÓ PARA EL DÍA 23/12/2010. EN LA REUNIÓN, SE REVISÓ EL EXPEDIENTE RESPECTIVO Y SE ACORDÓ ADECUAR EL PROYECTO DE CONVENIO DE EXTINCIÓN AL NUEVO FORMATO PUBLICADO POR LA SECRETARIA, EL CUAL SE REMITIRÍA VÍA CORREO ELECTRÓNICO.</t>
  </si>
  <si>
    <t>DESTINO: FINANCIAMIENTO DE LOS PROYECTOS PARA SUSTITUIR 125 RADIO PATRULLAS, CONTRATACION DE SERVICIO DE TELEFONIA CELULAR, ADQUISICION DE UNIFORMES, COMPRA DE MOTOCICLETAS Y CAMPERS.
CUMPLIMIENTO DE LA MISIÓN:
SE ESTAN REALIZANDO LOS PROCESOS LICITATORIOS PARA LA ADQUISICION DE LAS 125 PATRULLAS, SERVICIOS DE TELEFONIA CELULAR, UNIFORMES, MOTOCICLETAS Y CAMPERS.</t>
  </si>
  <si>
    <t>DESTINO: LA CANTIDAD CORRESPONDE A PAGO DE HONORARIOS DE LOS MESES DE ENERO A SEPTIEMBRE DE 2010.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</si>
  <si>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APORTACIÓN INICIAL:   MONTO: $600,000.00   FECHA: 28/11/1995
OBSERVACIONES: SE REPORTA A SEPTIEMBRE DE 2010, YA QUE NO SE HA ENTREGADO A ESTA UNIDAD ADMINISTRATIVA EL ESTADO DE CUENTA DE OCTUBRE A DICIEMBRE. EXISTE OTRA SUBCUENTA CON PATRIMONIO TOTAL DE $4,921.90 M.N. AL MISMO MES Y AÑO. PARA CONCORDAR CON LA TABLA SE ADAPTAN LAS CANTIDADES PARA OBTENER EL SALDO NETO DEL PERIODO A INFORMAR.</t>
  </si>
  <si>
    <t>APORTACIÓN INICIAL:   MONTO: $0.01   FECHA: 25/06/1991
OBSERVACIONES: LAS CANTIDADES REPORTADAS EN INGRESOS Y EGRESOS SON EL RESULTADO DE LA SUMA DE LAS CANTIDADES EMITIDAS EN LOS CORRESPONDIENTES ESTADOS DE CUENTA.</t>
  </si>
  <si>
    <t>APORTACIÓN INICIAL:   MONTO: $0.01   FECHA: 14/07/2004
OBSERVACIONES: EL SALDO SE REPORTA HASTA EL MES DE OCTUBRE DE 2010, YA QUE LA INSTITUCION FIDUCIARIA NO HA ENTREGADO EL ESTADOS DE CUENTA DE NOVIEMBRE Y DICIEMBRE.</t>
  </si>
  <si>
    <t>DESTINO: PAGO A PROVEEDORES DURANTE EL PRIMER SEMESTRE
CUMPLIMIENTO DE LA MISIÓN:
RECUPERACION, PRESERVACION, SOSTENIMIENTO Y MANTENIMIENTO DE LA ZONA FEDERAL MARITIMO TERRESTRE DEL ESTADO DE QUINTANA ROO.</t>
  </si>
  <si>
    <t>APORTACIÓN INICIAL:   MONTO: $50,000,000.00   FECHA: 08/11/2007
OBSERVACIONES: LA INFORMACION REPORTADA ES DE ACUERDO A LOS ESTADOS FINANCIEROS CON CIFRAS AL 31 DE DICIEMBRE DE 2010, EMITIDOS POR EL BANCO NACIONAL DEL EJÉRCITO, FUERZA AÉREA Y ARMADA, S.N.C. (BANJERCITO), INSTITUCIÓN FIDUCIARIA.</t>
  </si>
  <si>
    <t>APORTACIÓN INICIAL:   MONTO: $10,559.00   FECHA: 17/11/2003
OBSERVACIONES: NO SE EFECTUARON RETIROS DEL FONDO POR CONCEPTO DE EROGACIONES DISTINTAS A LOS HONORARIOS FIDUCIARIOS, LOS ESTADOS FINANCIEROS CARECEN DE FIRMAS DEL DIRECTOR GENERAL Y DE DIRECTORA ADMINISTRATIVA EN VIRTUD DE QUE AMBOS SE ENCUENTRA FUERA DE LA ENTIDAD EN GIRA DE TRABAJO</t>
  </si>
  <si>
    <t>APORTACIÓN INICIAL:   MONTO: $10,000.00   FECHA: 06/11/2000
OBSERVACIONES: LOS ESTADOS FINANCIEROS CARECEN DE LAS FIRMAS DEL DIRECTOR GENERAL DE LA ENTIDAD Y DE LA DIRECTORA MADMINISTRATIVO EN VIRTUD DE QUE AMBOS SE ENCUENTRA FUERA DE LA ENTIDAD EN GIRAS DE TRABAJO</t>
  </si>
  <si>
    <t>DESTINO: APOYO A PROYECTOS DE INVESTIGACIÓN QUE SE QUEDARON EN PROCESO EN EL EJERCICIO ANTERIOR Y/O A PROYECTOS DE INVESTIGACIÓN AUTORIZADOS AL INICIO DE ESTE EJERCICIO, CON LO QUE SE FORTALECEN LOS RESULTADOS DE LA INVESTIGACIÓN.
CUMPLIMIENTO DE LA MISIÓN:
SE ESTÁN APOYANDO LOS PROYECTOS APROBADOS EN LA PRIMERA REUNIÓN ORDINARIA DE 2010 Y EN LA PRIMERA REUNIÓN EXTRAORDINARIA DE 2010 DEL COMITE TÉCNICO DEL FIDEICOMISO REALIZADA EL 29 DE ENERO DE 2010 Y 09 DE AGOSTO DE 2010, RESPECTIVAMENTE.</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</si>
  <si>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</si>
  <si>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APORTACIÓN INICIAL:   MONTO: $17,704,562.00   FECHA: 27/07/2002
OBSERVACIONES: LAS CIFRAS QUE SE PRESENTAN CORRESPONDEN AL CIERRE DEL MES DE NOVIEMBRE, ESTO DEBIDO A QUE LOS ESTADOS DE CUENTA DEL MES DE DICIEMBRE DE 2010 NO HAN SIDO ENTREGADOS A LA INTITUCIÓN POR PARTE DEL FIDUCIARIO.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</si>
  <si>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</si>
  <si>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APORTACIÓN INICIAL:   MONTO: $27,459,862.00   FECHA: 27/09/2000
OBSERVACIONES: LAS CIFRAS QUE SE PRESENTAN CORRESPONDEN AL CIERRE DEL MES DE NOVIEMBRE, ESTO DEBIDO A QUE LOS ESTADOS DE CUENTA DEL MES DE DICIEMBRE DE 2010 NO HAN SIDO ENTREGADOS A LA INTITUCIÓN POR PARTE DEL FIDUCIARIO.</t>
  </si>
  <si>
    <t>APORTACIÓN INICIAL:   MONTO: $500,000.00   FECHA: 15/12/2000
OBSERVACIONES: EL SALDO OBTENIDO DEL MES DE DICIEMBRE ES PRELIMINAR A LA RECEPCION DE ESTADOS FINANCIEROS DEL FIDUCIARIO</t>
  </si>
  <si>
    <t>ACTINVER CASA DE BOLSA, S.A.</t>
  </si>
  <si>
    <t>DESTINO: LOS RECURSOS SE APLICARÁN PARA PROYECTOS EN EL DESARROLLO DE NUEVAS TECNOLOGÍAS
CUMPLIMIENTO DE LA MISIÓN:
SE ESTÁN REPORTANDO LOS INTERESES GENERADOS Y LA APORTACION REALIZADA AL MES DE DICIEMBRE DE 2010.</t>
  </si>
  <si>
    <t>DESTINO: FIDEICOMISO PARA EL PAGO DE PRIMAS DE ANTIGÜEDAD Y JUBILACIÓN DE LOS EMPLEADOS DEL CENTRO
CUMPLIMIENTO DE LA MISIÓN:
SE HAN APLICADO LOS INTERESES GENERADOS SOBRE INVERSIONES CORRESPONDIENTES DE ENERO A DICIEMBRE 2010.</t>
  </si>
  <si>
    <t>APORTACIÓN INICIAL:   MONTO: $20,000,000.00   FECHA: 02/10/1991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-LA FECHA PARA EXTINGUIR EL FIDETEC ESTA RELACIONADA CON LA CONCLUSIÓN DE LOS JUICIOS POR RECUPERACIÓN DEL PATRIMONIO DEL FIDEICOMISO Y LA VENTA DE LOS INMUEBLES QUE SE RECUPEREN, ESTAS ACCIONES SON A CARGO DE TERCEROS, COMO SON LOS JUECES, PERITOS, ABOGADOS, SAE, ENTRE OTROS, POR LO QUE NO ES POSIBLE DETERMINAR UNA FECHA.</t>
  </si>
  <si>
    <t>DESTINO: APOYAR PROYECTOS DE INVESTIGACIÓN CIENTÍFICA Y TECNOLÓGICA QUE REQUIERE EL SECTOR AGRÍCOLA, PECUARIO, ACUÍCOLA, AGROBIOTECNOLÓGICO Y FITOGENÉTICO
CUMPLIMIENTO DE LA MISIÓN:
DURANTE EL PERIODO QUE SE INFORMA SE HAN MINISTRADO 752.53 MILLONES DE PESOS PARA EL DESARROLLO DE PROYECTOS.
MONTO APROBADO (MILLONES DE PESOS) CIFRAS A NOVIEMBRE   =   752.53
-----------------------------------------------103.1
MONTO TOTAL APORTADO (MILLONES DE PESOS)CIFRAS NOVIEMBRE   =   730.25</t>
  </si>
  <si>
    <t>DESTINO: APOYAR PROYECTOS DE INVESTIGACIÓN CIENTÍFICA Y TECNOLÓGICA
CUMPLIMIENTO DE LA MISIÓN:
DURANTE EL PERIODO QUE SE INFORMA SE HAN MINISTRADO 95.60 MILLONES DE PESOS PARA EL DESARROLLO DE PROYECTOS.
MONTO APROBADO (MILLONES DE PESOS) CIFRAS A NOVIEMBRE   =   95.6
-----------------------------------------------96.6
MONTO TOTAL APORTADO (MILLONES DE PESOS)CIFRAS A NOVIEMBRE   =   99</t>
  </si>
  <si>
    <t>DESTINO: APOYAR PROYECTOS DE INVESTIGACIÓN CIENTÍFICA Y TECNOLÓGICA EN CIENCIAS NAVALES
CUMPLIMIENTO DE LA MISIÓN:
DURANTE EL PERIODO QUE SE INFORMA SE HAN MINISTRADO 242.57 MILLONES DE PESOS PARA EL DESARROLLO DE PROYECTOS.
MONTO APROBADO (MILLONES DE PESOS) CIFRAS A NOVIEMBRE   =   242.57
-----------------------------------------------105.5
MONTO TOTAL APORTADO (MILLONES DE PESOS)CIFRAS A NOVIEMBRE   =   229.95</t>
  </si>
  <si>
    <t>DESTINO: APOYAR PROYECTOS DE INVESTIGACIÓN CIENTÍFICA Y TECNOLÓGICA
CUMPLIMIENTO DE LA MISIÓN:
DURANTE EL PERIODO QUE SE INFORMA SE HAN MINISTRADO 1122.51 MILLONES DE PESOS PARA EL DESARROLLO DE PROYECTOS.
MONTO APROBADO (MILLONES DE PESOS) CIFRAS A NOVIEMBRE   =   1270.99
-----------------------------------------------86.4
MONTO TOTAL APORTADO (MILLONES DE PESOS)CIFRAS A NOVIEMBRE   =   1470.91</t>
  </si>
  <si>
    <t>DESTINO: PROYECTOS DE INVESTIGACIÓN CIENTÍFICA Y TECNOLÓGICA
CUMPLIMIENTO DE LA MISIÓN:
DURANTE EL PERIODO QUE SE INFORMA SE HAN MINISTRADO 53.61 MILLONES DE PESOS PARA EL DESARROLLO DE PROYECTOS.
MONTO APROBADO (MILLONES DE PESOS) CIFRAS A NOVIEMBRE   =   53.61
-----------------------------------------------104.4
MONTO TOTAL APORTADO (MILLONES DE PESOS)CIFRAS A NOVIEMBRE   =   51.37</t>
  </si>
  <si>
    <t>DESTINO: PROYECTOS DE INVESTIGACIÓN CIENTÍFICA Y TECNOLÓGICA
CUMPLIMIENTO DE LA MISIÓN:
DURANTE EL PERIODO QUE SE INFORMA SE HAN MINISTRADO 242.57 MILLONES DE PESOS PARA EL DESARROLLO DE PROYECTOS.
MONTO APROBADO (MILLONES DE PESOS) CIFRAS A NOVIEMBRE   =   242.57
-----------------------------------------------63.4
MONTO TOTAL APORTADO (MILLONES DE PESOS)CIFRAS A NOVIEMBRE   =   382.83</t>
  </si>
  <si>
    <t>DESTINO: PROYECTOS DE INVESTIGACIÓN CIENTÍFICA, DESARROLLO TECNOLOGICO Y FORMACION DE CIENTIFICOS Y TECNOLOGOS
CUMPLIMIENTO DE LA MISIÓN:
DURANTE EL PERIODO QUE SE INFORMA SE HAN MINISTRADO 1297.23 MILLONES DE PESOS PARA EL DESARROLLO DE PROYECTOS.
MONTO APROBADO (MILLONES DE PESOS) CIFRAS A NOVIEMBRE   =   1297.23
-----------------------------------------------106.3
MONTO TOTAL APORTADO (MILLONES DE PESOS)CIFRAS A NOVIEMBRE   =   1219.8</t>
  </si>
  <si>
    <t>DESTINO: APOYAR PROYECTOS DE INVESTIGACIÓN CIENTÍFICA Y TECNOLÓGICA DE LA INFRAESTRUCTURA DE INVESTIGACIÓN Y DESARROLLO QUE REQUIERA EL SECTOR FORESTAL
CUMPLIMIENTO DE LA MISIÓN:
DURANTE EL PERIODO QUE SE INFORMA SE HAN MINISTRADO 184.47 MILLONES DE PESOS PARA EL DESARROLLO DE PROYECTOS.
MONTO APROBADO (MILLONES DE PESOS) CIFRAS A NOVIEMBRE   =   184.47
-----------------------------------------------91.8
MONTO TOTAL APORTADO (MILLONES DE PESOS)CIFRAS A NOVIEMBRE   =   201</t>
  </si>
  <si>
    <t>DESTINO: PROYECTOS DE INVESTIGACIÓN CIENTÍFICA, DESARROLLO TECNOLOGICO Y FORMACION DE CIENTIFICOS Y TECNOLOGOS
CUMPLIMIENTO DE LA MISIÓN:
DURANTE EL PERIODO QUE SE INFORMA SE HAN MINISTRADO 66.79 MILLONES DE PESOS PARA EL DESARROLLO DE PROYECTOS.
MONTO APROBADO (MILLONES DE PESOS) CIFRAS A NOVIEMBRE   =   66.79
---------------------------------------------104.4
MONTO TOTAL APORTADO (MILLONES DE PESOS)CIFRAS A NOVIEMBRE   =   64</t>
  </si>
  <si>
    <t>DESTINO: PROYECTOS DE INVESTIGACIÓN CIENTÍFICA, DESARROLLO TECNOLOGICO Y FORMACION DE CIENTIFICOS Y TECNOLOGOS
CUMPLIMIENTO DE LA MISIÓN:
DURANTE EL PERIODO QUE SE INFORMA SE HAN MINISTRADO 3755.67 MILLONES DE PESOS PARA EL DESARROLLO DE PROYECTOS.
MONTO APROBADO (MILLONES DE PESOS) CIFRAS A NOVIEMBRE   =   3755.67
-----------------------------------------------89.2
MONTO TOTAL APORTADO (MILLONES DE PESOS)CIFRAS A NOVIEMBRE   =   4210.87</t>
  </si>
  <si>
    <t>DESTINO: PROYECTOS DE INVESTIGACIÓN CIENTÍFICA, DESARROLLO TECNOLOGICO Y FORMACION DE CIENTIFICOS Y TECNOLOGOS
CUMPLIMIENTO DE LA MISIÓN:
DURANTE EL PERIODO QUE SE INFORMA SE HAN MINISTRADO 20.89 MILLONES DE PESOS PARA EL DESARROLLO DE PROYECTOS.
MONTO APROBADO (MILLONES DE PESOS) CIFRAS A NOVIEMBRE   =   20.89
-----------------------------------------------99.5
MONTO TOTAL APORTADO (MILLONES DE PESOS)CIFRAS A NOVIEMBRE   =   21</t>
  </si>
  <si>
    <t>DESTINO: PROYECTOS DE INVESTIGACIÓN CIENTÍFICA, DESARROLLO TECNOLOGICO Y FORMACION DE CIENTIFICOS Y TECNOLOGOS
CUMPLIMIENTO DE LA MISIÓN:
DURANTE EL PERIODO QUE SE INFORMA SE HAN MINISTRADO 253.18 MILLONES DE PESOS PARA EL DESARROLLO DE PROYECTOS.
MONTO APROBADO (MILLONES DE PESOS) CIFRAS A NOVIEMBRE   =   253.18
----------------------------------------------121.5
MONTO TOTAL APORTADO (MILLONES DE PESOS)CIFRAS A NOVIEMBRE   =   208.3</t>
  </si>
  <si>
    <t>DESTINO: PROYECTOS DE INVESTIGACIÓN CIENTÍFICA Y TECNOLÓGIA
CUMPLIMIENTO DE LA MISIÓN:
DURANTE EL PERIODO QUE SE INFORMA SE HAN MINISTRADO 5.27 MILLONES DE PESOS PARA EL DESARROLLO DE PROYECTOS
MONTO APROBADO (MILLONES DE PESOS) CIFRAS A NOVIEMBRE   =   5.27
-----------------------------------------------42.2
MONTO TOTAL APORTADO (MILLONES DE PESOS)CIFRAS A NOVIEMBRE   =   12.5</t>
  </si>
  <si>
    <t>DESTINO: PROYECTOS DE INVESTIGACIÓN CIENTÍFICA Y TECNOLÓGICA
CUMPLIMIENTO DE LA MISIÓN:
DURANTE EL PERIODO QUE SE INFORMA SE HAN MINISTRADO 100.84 MILLONES DE PESOS PARA EL DESARROLLO DE PROYECTOS.
MONTO APROBADO (MILLONES DE PESOS) CIFRAS A NOVIEMBRE   =   100.84
-----------------------------------------------85.5
MONTO TOTAL APORTADO (MILLONES DE PESOS)CIFRAS A NOVIEMBRE   =   118</t>
  </si>
  <si>
    <t>DESTINO: PROYECTOS DE INVESTIGACIÓN CIENTÍFICA Y TECNOLÓGICA
CUMPLIMIENTO DE LA MISIÓN:
DURANTE EL PERIODO QUE SE INFORMA SE HAN MINISTRADO 6.00 MILLONES DE PESOS PARA EL DESARROLLO DE PROYECTOS.
MONTO APROBADO (MILLONES DE PESOS) CIFRAS A NOVIEMBRE   =   6
-----------------------------------------------25.3
MONTO TOTAL APORTADO (MILLONES DE PESOS)CIFRAS A NOVIEMBRE   =   23.76</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</si>
  <si>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SE HAN MINISTRADO 259.98 MILLONES DE PESOS PARA EL DESARROLLO DE PROYECTOS..
MONTO APROBADO (MILLONES DE PESOS) CIFRAS A NOVIEMBRE   =   259.98
-----------------------------------------------122.9
MONTO TOTAL APORTADO (MILLONES DE PESOS)CIFRAS A NOVIEMBRE   =   211.58</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</si>
  <si>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
CUMPLIMIENTO DE LA MISIÓN:
DURANTE EL PERIODO QUE SE INFORMA SE HAN MINISTRADO 720.39 MILLONES DE PESOS PARA EL DESARROLLO DE PROYECTOS.
MONTO APROBADO (MILLONES DE PESOS) CIFRAS A NOVIEMBRE   =   720.39
-----------------------------------------------32.5
MONTO TOTAL APORTADO (MILLONES DE PESOS)CIFRAS A NOVIEMBRE   =   2213.81</t>
  </si>
  <si>
    <t>DESTINO: 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
CUMPLIMIENTO DE LA MISIÓN:
DURANTE EL PERIODO QUE SE INFORMA SE HAN MINISTRADO 229.89 MILLONES DE PESOS PARA EL DESARROLLO DE PROYECTOS.
MONTO APROBADO (MILLONES DE PESOS) CIFRAS A NOVIEMBRE   =   229.89
-----------------------------------------------52.3
MONTO TOTAL APORTADO (MILLONES DE PESOS)CIFRAS A NOVIEMBRE   =   439.48</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</si>
  <si>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NO SE HAN MINISTRADO RECURSOS PARA EL DESARROLLO DE PROYECTOS.
MONTO APROBADO (MILLONES DE PESOS) CIFRAS A NOVIEMBRE   =   0
-----------------------------------------------0.0
MONTO TOTAL APORTADO (MILLONES DE PESOS)CIFRAS A NOVIEMBRE   =   5.6</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</si>
  <si>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SE HAN MINISTRADO 525.41 MILLONES DE PESOS PARA EL DESARROLLO DE PROYECTOS.
MONTO APROBADO (MILLONES DE PESOS) CIFRAS A NOVIEMBRE   =   525.41
-----------------------------------------------65.7
MONTO TOTAL APORTADO (MILLONES DE PESOS)CIFRAS A NOVIEMBRE   =   800</t>
  </si>
  <si>
    <t>DESTINO: PROYECTOS DE INVESTIGACIÓN CIENTÍFICA Y TECNOLÓGIA
CUMPLIMIENTO DE LA MISIÓN:
DURANTE EL PERIODO QUE SE INFORMA NO SE HAN MINISTRADO RECURSOS PARA EL DESARROLLO DE PROYECTOS.
MONTO APROBADO (MILLONES DE PESOS) CIFRAS A NOVIEMBRE   =   0
-----------------------------------------------0.0
MONTO TOTAL APORTADO (MILLONES DE PESOS)CIFRAS A NOVIEMBRE   =   57.8</t>
  </si>
  <si>
    <t>DESTINO: OTRAS APORTACIONES Y DEVOLUCION DE PROYECTOS
CUMPLIMIENTO DE LA MISIÓN:
DURANTE EL PERIODO QUE SE INFORMA SE HAN MINISTRADO 1.07 MILLONES DE PESOS PARA EL DESARROLLO DE PROYECTOS.
MONTO APROBADO (MILLONES DE PESOS) CIFRAS A NOVIEMBRE   =   1.07
-----------------------------------------------4.8
MONTO TOTAL APORTADO (MILLONES DE PESOS)CIFRAS A NOVIEMBRE   =   22.51</t>
  </si>
  <si>
    <t>DESTINO: PROYECTOS DE INVESTIGACIÓN CIENTÍFICA, DESARROLLO TECNOLOGICO Y FORMACION DE CIENTIFICOS Y TECNOLOGOS
CUMPLIMIENTO DE LA MISIÓN:
DURANTE EL PERIODO QUE SE INFORMA SE HAN MINISTRADO 4225.58 MILLONES DE PESOS PARA EL DESARROLLO DE PROYECTOS.
MONTO APROBADO (MILLONES DE PESOS) CIFRAS A NIVIEMBRE   =   4225.58
-----------------------------------------------83.9
MONTO TOTAL APORTADO (MILLONES DE PESOS)CIFRAS A NOVIEMBRE   =   5035.41</t>
  </si>
  <si>
    <t>APORTACIÓN INICIAL:   MONTO: $117,300,000.00   FECHA: 19/12/2002
OBSERVACIONES: POR LO QUE RESPECTA A LA INFORMACION PRESENTADA EN EL INDICADOR PRESENTA CIFRAS ACUMULADAS.</t>
  </si>
  <si>
    <t>DESTINO: AL CIERRE DEL MES DE DICIEMBRE NO SE HAN EJERCIDO ESTOS RECURSOS.
CUMPLIMIENTO DE LA MISIÓN:
EL OBJETO DEL FIDEICOMISO ES FINANCIAR Y/O COMPLEMENTAR EL FINANCIAMIENTO NECESARIO PARA HACER FRENTE AL RETIRO VOLUNTARIO Y LIQUIDACIONES DEL PERSONAL DEL CENTRO.</t>
  </si>
  <si>
    <t>APORTACIÓN INICIAL:   MONTO: $2,300,000.00   FECHA: 27/12/2006
OBSERVACIONES: AL CIERRE DEL MES DE DICIEMBRE NO SE HAN EJERCIDO ESTOS RECURSOS.</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</si>
  <si>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</si>
  <si>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</si>
  <si>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</si>
  <si>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</si>
  <si>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</si>
  <si>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</si>
  <si>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CUMPLIMIENTO AL ACUERDO CTF-O-1-10/006 APROBADO EN 1ª SESIÓN DEL COMITÉ TÉCNICO DEL FIDEICOMISO QUE AUTORIZA AL SECRETARIO TÉCNICO PARA QUE DE ACUERDO AL NUMERAL 31 FRACCIÓN X DE LAS “REGLAS DE OPERACIÓN DEL FONDO”, PARA APOYAR Y FINANCIAR DEBIDAMENTE EL PROYECTO “OTORGAMIENTO DE INCENTIVOS EXTRAORDINARIOS POR PARTICIPACIÓN EN RECURSOS AUTOGENERADOR DEL EJERCICIO 2009 AL PERSONAL DE COMIMSA”
COBRANZA AL 30 DE ABRIL DE 2010 DE FACTURACION 2009   =   638.9
-----------------------------------------------99.5
FACTURACION 2009   =   642.2</t>
  </si>
  <si>
    <t>APORTACIÓN INICIAL:   MONTO: $10,000,000.00   FECHA: 12/11/2009
OBSERVACIONES: EN LA DISPONIBILIDAD A DICIEMBRE DE 2010 INCLUYE LA CANTIDAD DE $ 1’863,315.58 QUE CORRESPONDE AL IMPUESTO SOBRE LA RENTA RETENIDO AL PERSONAL COMO ASIMILABLES A SALARIOS, LOS CUALES SE PAGARÁN A MÁS TARDAR EL 17 DE ENERO DE 2011</t>
  </si>
  <si>
    <t>APORTACIÓN INICIAL:   MONTO: $5,355,000.00   FECHA: 21/12/2000
OBSERVACIONES: DURANTE EL CUARTO TRIMESTRE DEL 2010, SE CAPTARON INGRESOS POR APORTACIONES AL PROPIO FONDO Y RENDIMIENTOS DE LA CUENTA, REINTEGROS POR RECURSOS NO EJERCIDOS, ASÍ MISMO SE EJERCIERON COMISIONES POR MANEJO Y ADMINISTRACIÓN DEL FIDEICOMISO.</t>
  </si>
  <si>
    <t>DESTINO: SE DESTINARON RECURSOS A LOS SIGUIENTES PROYECTOS: 1)9,800,000.00 AL PROYECTO DENOMINADO "PAGO A PARTICIPANTES EN LOS PROYECTOS CON OTRAS INSTITUCIONES". 2)1,200,000.00 AL PROYECTO "FORTALECIMIENTO DE LA INFRAESTRUCTURA DE LAS DIVERSAS AREAS, ASI COMO PARA PROYECTOS DE INVESTIGACION CICESE". 3)4,950,000.00 AL PROYECTO "APOYO A LOS PROYECTOS DE INVESTIGACION DEL GRUPO CANEK".
CUMPLIMIENTO DE LA MISIÓN:
LOS APOYOS OTORGADOS POR EL FIDEICOMISO SE HAN OTORGADO CON LA FINALIDAD DE CUMPLIR CON LOS OBJETIVOS DE CADA UNO DE LOS PROYECTOS EN EL EJERCICIO EN OPERACIÓN.</t>
  </si>
  <si>
    <t>APORTACIÓN INICIAL:   MONTO: $8,232,521.89   FECHA: 01/02/2005
OBSERVACIONES: LA DISPONIBILIDAD FINAL DEL FIDEICOMISO, CORRESPONDE A LA SUMA DEL RESULTADO DE EJERCICIOS ANTERIORES MAS LOS INGRESOS POR RENDIMIENTOS Y APORTACIONES DE RECURSOS PROPIOS MENOS LOS HONORARIOS A LA FIDUCIARIA Y EL APOYO OTORGADO A PROYECTOS ESPECIFICOS AUTORIZADOS AL 4TO TRIM DE 2010, RESULTANDO UNA DISPONIBILIDAD DE $45,425,715.21.</t>
  </si>
  <si>
    <t>DESTINO: DE ACUERDO CON EL REGLAMENTO VIGENTE DE LA PRESTACIÓN DE FONDO DE AHORRO SE DESTINÓ PARA EL OTORGAMIENTO DE PRÉSTAMOS Y RETIROS A 457 SOLICITUDES DE LOS EMPLEADOS INTERESADOS.
CUMPLIMIENTO DE LA MISIÓN:
SE OPERARON EL 100% DE LAS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
SOLICITUDES RECIBIDAS   =   457
-----------------------------------------------100.0
SOLICITUDES ATENDIDAS   =   457</t>
  </si>
  <si>
    <t>DESTINO: 1)APOYAR A LA UNIDAD HERMOSILLO Y A SUS 5 UNIDADES REGIONALES, 2)FORTALECER EL ÁREA DE DESARROLLO COMPETITIVO Y DE VINCULACIÓN, 3)APOYAR AL ALCANCE DE LAS METAS COMPROMETIDAS PARA EL EJERCICIO 2010. 4)APOYAR A 10 PROYECTOS SEMILLA POR $100,000.00 CADA UNO
CUMPLIMIENTO DE LA MISIÓN:
1)SE APOYARON A LA UNIDAD HERMOSILLO Y A SUS 5 UNIDADES REGIONALES, 2)SE FORTALECIÓ EL ÁREA DE DESARROLLO COMPETITIVO Y DE VINCULACIÓN, 3)SE APOYÓ AL ALCANCE DE LAS METAS COMPROMETIDAS PARA EL EJERCICIO 2010. 4)SE APOYÓ A 3 PROYECTOS SEMILLA POR UN TOTAL DE $414,277.90 5)SE ASIGNÓ $200,000.00 PARA APOYAR LA EDICIÓN DE ARTÍCULOS EN INGLES POR MEDIO DE LA COORDINACIÓN DE CIENCIAS
UNIDADES REGIONALES Y HERMOSILLO   =   5
-----------------------------------------------100.0
UNIDADES REGIONALES Y HERMOSILLO   =   5</t>
  </si>
  <si>
    <t>DESTINO: APOYOS PARA LA INVESTIGACION CIENTIFICA Y TECNOLOGIA DEL ESTADO DE CHIHUAHUA
CUMPLIMIENTO DE LA MISIÓN:
DURANTE EL PERIODO QUE SE INFORMA SE HAN MINISTRADO 82.76 MILLONES DE PESOS PARA EL DESARROLLO DE PROYECTOS.
MONTO APROBADO (MILLONES DE PESOS) CIFRAS A NOVIEMBRE   =   82.76
-----------------------------------------------73.9
MONTO TOTAL APORTADO (MILLONES DE PESOS)CIFRAS A NOVIEMBRE   =   112</t>
  </si>
  <si>
    <t>DESTINO: APOYOS PARA LA INVESTIGACIÓN CIENTIFICA Y TECNOLOGICA DEL ESTADO DE VERACRUZ.
CUMPLIMIENTO DE LA MISIÓN:
DURANTE EL PERIODO QUE SE INFORMA SE HAN MINISTRADO 187.13 MILLONES DE PESOS PARA EL DESARROLLO DE PROYECTOS.
MONTO APROBADO (MILLONES DE PESOS) CIFRAS A NOVIEMBRE   =   187.13
-----------------------------------------------103.4
MONTO TOTAL APORTADO (MILLONES DE PESOS)CIFRAS A NOVIEMBRE   =   181</t>
  </si>
  <si>
    <t>DESTINO: APOYOS PARA INVESTIGACION CIENTIFICA Y TECNOLOGICA DEL MUNICIPIO DE PUEBLA.
CUMPLIMIENTO DE LA MISIÓN:
DURANTE EL PERIODO QUE SE INFORMA SE HAN MINISTRADO 11.21 MILLONES DE PESOS PARA EL DESARROLLO DE PROYECTOS.
MONTO APROBADO (MILLONES DE PESOS) CIFRAS A NOVIEMBRE   =   11.21
-----------------------------------------------56.1
MONTO TOTAL APORTADO (MILLONES DE PESOS)CIFRAS A NOVIEMBRE   =   20</t>
  </si>
  <si>
    <t>DESTINO: APOYOS PARA INVESTIGACION CIENTIFICA Y TECNOLOGICA DEL ESTADO DE MEXICO
CUMPLIMIENTO DE LA MISIÓN:
DURANTE EL PERIODO QUE SE INFORMA SE HAN MINISTRADO 136.87 MILLONES DE PESOS PARA EL DESARROLLO DE PROYECTOS.
MONTO APROBADO (MILLONES DE PESOS) CIFRAS A NOVIEMBRE   =   136.87
-----------------------------------------------46.7
MONTO TOTAL APORTADO (MILLONES DE PESOS)CIFRAS A NOVIEMBRE   =   293.2</t>
  </si>
  <si>
    <t>DESTINO: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
CUMPLIMIENTO DE LA MISIÓN:
DURANTE EL PERIODO QUE SE INFORMA SE HAN MINISTRADO 15.45 MILLONES DE PESOS PARA EL DESARROLLO DE PROYECTOS.
MONTO APROBADO (MILLONES DE PESOS) CIFRAS A NOVIEMBRE   =   15.45
-----------------------------------------------77.3
MONTO TOTAL APORTADO (MILLONES DE PESOS)CIFRAS A NOVIEMBRE   =   20</t>
  </si>
  <si>
    <t>DESTINO: APOYOS A LAS INVESTIGACIONES CIENTIFICAS, DESARROLLOS TECNOLÓGICOS Y DE INNOVACIÓN DE INTERÉS PARA EL GOBIERNO DEL DISTRITO FEDERAL.
CUMPLIMIENTO DE LA MISIÓN:
DURANTE EL PERIODO QUE SE INFORMA SE HAN MINISTRADO 77.07 MILLONES DE PESOS PARA EL DESARROLLO DE PROYECTOS.
MONTO APROBADO (MILLONES DE PESOS) CIFRAS A NOVIEMBRE   =   77.07
-----------------------------------------------40.4
MONTO TOTAL APORTADO (MILLONES DE PESOS)CIFRAS A NOVIEMBRE   =   190.85</t>
  </si>
  <si>
    <t>DESTINO: APOYOS PARA LA INVESTIGACIÓN CIENTIFICA Y TECNOLÓGICA DEL ESTADO DE AGUASCALIENTES
CUMPLIMIENTO DE LA MISIÓN:
DURANTE EL PERIODO QUE SE INFORMA SE HAN MINISTRADO 93.82 MILLONES DE PESOS PARA EL DESARROLLO DE PROYECTOS.
MONTO APROBADO (MILLONES DE PESOS) CIFRAS A NOVIEMBRE   =   93.82
-----------------------------------------------98.0
MONTO TOTAL APORTADO (MILLONES DE PESOS)CIFRAS A NOVIEMBRE   =   95.7</t>
  </si>
  <si>
    <t>DESTINO: APOYO PARA LA INVESTIGACION CIENTIFICA Y TECNOLOGICA DEL ESTADO DE BAJA CALIFORNIA NORTE
CUMPLIMIENTO DE LA MISIÓN:
DURANTE EL PERIODO QUE SE INFORMA SE HAN MINISTRADO 221.50 MILLONES DE PESOS PARA EL DESARROLLO DE PROYECTOS
MONTO APROBADO (MILLONES DE PESOS) CIFRAS A NOVIEMBRE   =   247.23
-----------------------------------------------93.9
MONTO TOTAL APORTADO (MILLONES DE PESOS)CIFRAS A NOVIEMBRE   =   263.28</t>
  </si>
  <si>
    <t>DESTINO: PAGO DE PROYECTOS DE INVESTIGACION CIENTIFICA Y TECNOLOGICA DEL ESTADO
CUMPLIMIENTO DE LA MISIÓN:
DURANTE EL PERIODO QUE SE INFORMA SE HAN MINISTRADO 34.09 MILLONES DE PESOS PARA EL DESARROLLO DE PROYECTOS.
MONTO APROBADO (MILLONES DE PESOS) CIFRAS A NOVIEMBRE   =   34.09
-----------------------------------------------79.6
MONTO TOTAL APORTADO (MILLONES DE PESOS)CIFRAS A NOVIEMBRE   =   42.8</t>
  </si>
  <si>
    <t>DESTINO: APOYOS PARA INVESTIGACION CIENTIFICA Y TECNOLOGICA DEL ESTADO DE CAMPECHE
CUMPLIMIENTO DE LA MISIÓN:
DURANTE EL PERIODO QUE SE INFORMA SE HAN MINISTRADO 93.17 MILLONES DE PESOS PARA EL DESARROLLO DE PROYECTOS.
MONTO APROBADO (MILLONES DE PESOS) CIFRAS A NOVIEMBRE   =   93.17
-----------------------------------------------108.6
MONTO TOTAL APORTADO (MILLONES DE PESOS)CIFRAS A NOVIEMBRE   =   85.8</t>
  </si>
  <si>
    <t>DESTINO: APOYO PARA LA INVESTIGACION CIENTIFICA Y TECNOLOGICA DEL ESTADO DE CHIAPAS
CUMPLIMIENTO DE LA MISIÓN:
DURANTE EL PERIODO QUE SE INFORMA SE HAN MINISTRADO 196.96 MILLONES DE PESOS PARA EL DESARROLLO DE PROYECTOS.
MONTO APROBADO (MILLONES DE PESOS) CIFRAS A NOVIEMBRE   =   196.96
----------------------------------------------78.1
MONTO TOTAL APORTADO (MILLONES DE PESOS)CIFRAS A NOVIEMBRE   =   252.06</t>
  </si>
  <si>
    <t>DESTINO: APOYOS PARA LA INVESTIGACION CIENTIFICA Y TECNOLOGICA DEL ESTADO DE COAHUILA DE ZARAGOZA
CUMPLIMIENTO DE LA MISIÓN:
DURANTE EL PERIODO QUE SE INFORMA SE HAN MINISTRADO 90.14 MILLONES DE PESOS PARA EL DESARROLLO DE PROYECTOS.
MONTO APROBADO (MILLONES DE PESOS) CIFRAS A NOVIEMBRE   =   90.14
-----------------------------------------------68.6
MONTO TOTAL APORTADO (MILLONES DE PESOS)CIFRAS A NOVIEMBRE   =   131.47</t>
  </si>
  <si>
    <t>DESTINO: APOYOS PARA LA INVESTIGACION CIENTIFICA Y TECNOLOGICA DEL ESTADO DE COLIMA
CUMPLIMIENTO DE LA MISIÓN:
DURANTE EL PERIODO QUE SE INFORMA SE HAN MINISTRADO 59.26 MILLONES DE PESOS PARA EL DESARROLLO DE PROYECTOS.
MONTO APROBADO (MILLONES DE PESOS) CIFRAS A NOVIEMBRE   =   59.26
-----------------------------------------------71.6
MONTO TOTAL APORTADO (MILLONES DE PESOS)CIFRAS A NOVIEMBRE   =   82.75</t>
  </si>
  <si>
    <t>DESTINO: APOYO PARA LA INVESTIGACION CIENTIFICA Y TECNOLOGICA DEL ESTADO DE DURANGO
CUMPLIMIENTO DE LA MISIÓN:
DURANTE EL PERIODO QUE SE INFORMA SE HAN MINISTRADO 56.06 MILLONES DE PESOS PARA EL DESARROLLO DE PROYECTOS.
MONTO APROBADO (MILLONES DE PESOS) CIFRAS A NOVIEMBRE   =   56.06
-----------------------------------------------95.7
MONTO TOTAL APORTADO (MILLONES DE PESOS)CIFRAS A NOVIEMBRE   =   58.58</t>
  </si>
  <si>
    <t>DESTINO: APOYO PARA LA INVESTIGACION CIENTIFICA Y TECNOLOGICA DEL ESTADO DE GUANAJUATO
CUMPLIMIENTO DE LA MISIÓN:
DURANTE EL PERIODO QUE SE INFORMA SE HAN MINISTRADO 415.76 MILLONES DE PESOS PARA EL DESARROLLO DE PROYECTOS.
MONTO APROBADO (MILLONES DE PESOS) CIFRAS A NOVIEMBRE   =   415.76
-----------------------------------------------81.3
MONTO TOTAL APORTADO (MILLONES DE PESOS)CIFRAS A NOVIEMBRE   =   511.43</t>
  </si>
  <si>
    <t>DESTINO: APOYOS PARA LA INVESTIGACION CIENTIFICA Y TECNOLOGICA DEL ESTADO DE GUERRERO
CUMPLIMIENTO DE LA MISIÓN:
DURANTE EL PERIODO QUE SE INFORMA SE HAN MINISTRADO 30.68 MILLONES DE PESOS PARA EL DESARROLLO DE PROYECTOS.
MONTO APROBADO (MILLONES DE PESOS) CIFRAS A NOVIEMBRE   =   30.68
-----------------------------------------------60.8
MONTO TOTAL APORTADO (MILLONES DE PESOS)CIFRAS A NOVIEMBRE   =   50.5</t>
  </si>
  <si>
    <t>DESTINO: APOYOS PARA LA INVESTIGACIÓN CIENTIFICA Y TECNOLOGICA DEL ESTADO DE HIDALGO
CUMPLIMIENTO DE LA MISIÓN:
DURANTE EL PERIODO QUE SE INFORMA SE HAN MINISTRADO 183.50 MILLONES DE PESOS PARA EL DESARROLLO DE PROYECTOS.
MONTO APROBADO (MILLONES DE PESOS) CIFRAS A NOVIEMBRE   =   183.5
-----------------------------------------------104.9
MONTO TOTAL APORTADO (MILLONES DE PESOS)CIFRAS A NOVIEMBRE   =   174.9</t>
  </si>
  <si>
    <t>DESTINO: APOYOS PARA LA INVESTIGACION CIENTIFICA Y TECNOLOGICA DEL ESTADO DE JALISCO
CUMPLIMIENTO DE LA MISIÓN:
DURANTE EL PERIODO QUE SE INFORMA SE HAN MINISTRADO 159.14 MILLONES DE PESOS PARA EL DESARROLLO DE PROYECTOS.
MONTO APROBADO (MILLONES DE PESOS) CIFRAS A NOVIEMBRE   =   159.14
-----------------------------------------------42.2
MONTO TOTAL APORTADO (MILLONES DE PESOS)CIFRAS A NOVIEMBRE   =   376.8</t>
  </si>
  <si>
    <t>DESTINO: APOYOS PARA PROYECTOS DE INVESTIGACION CIENTIFICA Y TECNOLOGICA DEL ESTADO DE MICHOACAN.
CUMPLIMIENTO DE LA MISIÓN:
DURANTE EL PERIODO QUE SE INFORMA SE HAN MINISTRADO 144.50 MILLONES DE PESOS PARA EL DESARROLLO DE PROYECTOS.
MONTO APROBADO (MILLONES DE PESOS) CIFRAS A NOVIEMBRE   =   144.5
-----------------------------------------------95.9
MONTO TOTAL APORTADO (MILLONES DE PESOS)CIFRAS A NOVIEMBRE   =   150.63</t>
  </si>
  <si>
    <t>DESTINO: APOYOS PARA LA INVESTIGACION CIENTIFICA Y TECNOLOGICA DEL ESTADO DE MORELOS.
CUMPLIMIENTO DE LA MISIÓN:
DURANTE EL PERIODO QUE SE INFORMA SE HAN MINISTRADO 108.64 MILLONES DE PESOS PARA EL DESARROLLO DE PROYECTOS.
MONTO APROBADO (MILLONES DE PESOS) CIFRAS A NOVIEMBRE   =   108.64
-----------------------------------------------86.4
MONTO TOTAL APORTADO (MILLONES DE PESOS)CIFRAS A NOVIEMBRE   =   125.67</t>
  </si>
  <si>
    <t>DESTINO: APOYOS PARA LA INVESTIGACION CIENTIFICA Y TECNOLOGICA DEL ESTADO DE NAYARIT
CUMPLIMIENTO DE LA MISIÓN:
DURANTE EL PERIODO QUE SE INFORMA SE HAN MINISTRADO 131.28 MILLONES DE PESOS PARA EL DESARROLLO DE PROYECTOS.
MONTO APROBADO (MILLONES DE PESOS) CIFRAS A NOVIEMBRE   =   131.28
-----------------------------------------------68.6
MONTO TOTAL APORTADO (MILLONES DE PESOS)CIFRAS A NOVIEMBRE   =   191.25</t>
  </si>
  <si>
    <t>DESTINO: APOYOS PARA LA INVESTIGACION CIENTIFICA Y TENOLOGICA DEL ESTADO DE NUEVO LEON
CUMPLIMIENTO DE LA MISIÓN:
DURANTE EL PERIODO QUE SE INFORMA SE HAN MINISTRADO 698.43 MILLONES DE PESOS PARA EL DESARROLLO DE PROYECTOS.
MONTO APROBADO (MILLONES DE PESOS) CIFRAS A NOVIEMBRE   =   698.43
-----------------------------------------------82.9
MONTO TOTAL APORTADO (MILLONES DE PESOS)CIFRAS A NOVIEMBRE   =   842.41</t>
  </si>
  <si>
    <t>DESTINO: APOYOS PARA INVESTIGACION CIENTIFICA Y TECNOLOGICA DEL ESTADO DE PUEBLA.
CUMPLIMIENTO DE LA MISIÓN:
DURANTE EL PERIODO QUE SE INFORMA SE HAN MINISTRADO 76.47 MILLONES DE PESOS PARA EL DESARROLLO DE PROYECTOS.
MONTO APROBADO (MILLONES DE PESOS) CIFRAS A NOVIEMBRE   =   76.47
-----------------------------------------------106.2
MONTO TOTAL APORTADO (MILLONES DE PESOS)CIFRAS A NOVIEMBRE   =   72</t>
  </si>
  <si>
    <t>DESTINO: APOYOS A LA INVESTIGACION CIENTIFICA Y TECNOLOGICA DEL ESTADO DE QUERETARO
CUMPLIMIENTO DE LA MISIÓN:
DURANTE EL PERIODO QUE SE INFORMA SE HAN MINISTRADO 115.97 MILLONES DE PESOS PARA EL DESARROLLO DE PROYECTOS.
MONTO APROBADO (MILLONES DE PESOS) CIFRAS A NOVIEMBRE   =   115.97
-----------------------------------------------89.5
MONTO TOTAL APORTADO (MILLONES DE PESOS)CIFRAS A NOVIEMBRE   =   129.6</t>
  </si>
  <si>
    <t>DESTINO: APOYOS A LA INVESTIGACION CIENTIFICA Y TECNOLOGICA DEL ESTADO DE QUINTANA ROO.
CUMPLIMIENTO DE LA MISIÓN:
DURANTE EL PERIODO QUE SE INFORMA SE HAN MINISTRADO 72.95 MILLONES DE PESOS PARA EL DESARROLLO DE PROYECTOS.
MONTO APROBADO (MILLONES DE PESOS) CIFRAS A NOVIEMBRE   =   72.95
-----------------------------------------------78.1
MONTO TOTAL APORTADO (MILLONES DE PESOS)CIFRAS A NOVIEMBRE   =   93.46</t>
  </si>
  <si>
    <t>DESTINO: APOYOS PARA LA INVESTIGACION CIENTIFICA Y TECNOLOGICA DL ESTADO DE SAN LUIS POTOSI
CUMPLIMIENTO DE LA MISIÓN:
DURANTE EL PERIODO QUE SE INFORMA SE HAN MINISTRADO 74.75 MILLONES DE PESOS PARA EL DESARROLLO DE PROYECTOS.
MONTO APROBADO (MILLONES DE PESOS) CIFRAS A NOVIEMBRE   =   74.75
-----------------------------------------------89.4
MONTO TOTAL APORTADO (MILLONES DE PESOS)CIFRAS A NOVIEMBRE   =   83.65</t>
  </si>
  <si>
    <t>DESTINO: APOYOS PARA LA INVESTIGACION CIENTIFICA Y TECNOLOGICA DEL ESTADO DE SINALOA
CUMPLIMIENTO DE LA MISIÓN:
DURANTE EL PERIODO QUE SE INFORMA SE HAN MINISTRADO 66.02 MILLONES DE PESOS PARA EL DESARROLLO DE PROYECTOS.
MONTO APROBADO (MILLONES DE PESOS) CIFRAS A NOVIEMBRE   =   66.02
-----------------------------------------------97.1
MONTO TOTAL APORTADO (MILLONES DE PESOS)CIFRAS A NOVIEMBRE   =   68</t>
  </si>
  <si>
    <t>DESTINO: APOYOS PARA LA INVESTIGACION CIENTIFICA Y TECNOLOGICA DEL ESTADO DE SONORA.
CUMPLIMIENTO DE LA MISIÓN:
DURANTE EL PERIODO QUE SE INFORMA SE HAN MINISTRADO 168.58 MILLONES DE PESOS PARA EL DESARROLLO DE PROYECTOS.
MONTO APROBADO (MILLONES DE PESOS) CIFRAS A NOVIEMBRE   =   168.58
-----------------------------------------------99.1
MONTO TOTAL APORTADO (MILLONES DE PESOS)CIFRAS A NOVIEMBRE   =   170.03</t>
  </si>
  <si>
    <t>DESTINO: APOYOS A LA INVESTIGACION CIENTIFICA Y TECNOLOGICA DEL ESTADO DE TABASCO
CUMPLIMIENTO DE LA MISIÓN:
DURANTE EL PERIODO QUE SE INFORMA SE HAN MINISTRADO 207.02 MILLONES DE PESOS PARA EL DESARROLLO DE PROYECTOS.
MONTO APROBADO (MILLONES DE PESOS) CIFRAS A NOVIEMBRE   =   207.02
----------------------------------------------107.5
MONTO TOTAL APORTADO (MILLONES DE PESOS)CIFRAS A NOVIEMBRE   =   192.64</t>
  </si>
  <si>
    <t>DESTINO: APOYOS PARA LA INVESTIGACION CIENTIFICA Y TECNOLOGICA DEL ESTADO DE TAMAULIPAS
CUMPLIMIENTO DE LA MISIÓN:
DURANTE EL PERIODO QUE SE INFORMA SE HAN MINISTRADO 170.72 MILLONES DE PESOS PARA EL DESARROLLO DE PROYECTOS.
MONTO APROBADO (MILLONES DE PESOS) CIFRAS A NOVIEMBRE   =   170.72
-----------------------------------------------75.4
MONTO TOTAL APORTADO (MILLONES DE PESOS)CIFRAS A NOVIEMBRE   =   226.55</t>
  </si>
  <si>
    <t>DESTINO: APOYOS PARA LA INVESTIGACION CIENTIFICA Y TECNOLOGICA DEL ESTADO DE TLAXCALA
CUMPLIMIENTO DE LA MISIÓN:
DURANTE EL PERIODO QUE SE INFORMA SE HAN MINISTRADO 53.38 MILLONES DE PESOS PARA EL DESARROLLO DE PROYECTOS.
MONTO APROBADO (MILLONES DE PESOS) CIFRAS A NOVIEMBRE   =   53.38
----------------------------------------------100.7
MONTO TOTAL APORTADO (MILLONES DE PESOS)CIFRAS A NOVIEMBRE   =   53</t>
  </si>
  <si>
    <t>DESTINO: APOYOS PARA LA INVESTIGACION CIENTIFICA Y TECNOLOGICA DEL ESTADO DE YUCATAN
CUMPLIMIENTO DE LA MISIÓN:
DURANTE EL PERIODO QUE SE INFORMA SE HAN MINISTRADO 231.18 MILLONES DE PESOS PARA EL DESARROLLO DE PROYECTOS.
MONTO APROBADO (MILLONES DE PESOS) CIFRAS A NOVIEMBRE   =   231.18
-----------------------------------------------61.8
MONTO TOTAL APORTADO (MILLONES DE PESOS)CIFRAS A NOVIEMBRE   =   374.11</t>
  </si>
  <si>
    <t>DESTINO: APOYOS PARA LA INVESTIGACION CIENTIFICA Y TECNOLOGICA DEL ESTADO DE ZACATECAS
CUMPLIMIENTO DE LA MISIÓN:
DURANTE EL PERIODO QUE SE INFORMA SE HAN MINISTRADO 199.99 MILLONES DE PESOS PARA EL DESARROLLO DE PROYECTOS.
MONTO APROBADO (MILLONES DE PESOS) CIFRAS A NOVIEMBRE   =   199.99
-----------------------------------------------128.0
MONTO TOTAL APORTADO (MILLONES DE PESOS)CIFRAS A NOVIEMBRE   =   156.3</t>
  </si>
  <si>
    <t>DESTINO: APOYOS PARA LA INVESTIGACION CIENTIFICA Y TECNOLOGICA DEL MUNICIPIO DE CIUDAD JUAREZ
CUMPLIMIENTO DE LA MISIÓN:
DURANTE EL PERIODO QUE SE INFORMA SE HAN MINISTRADO 35.38 MILLONES DE PESOS PARA EL DESARROLLO DE PROYECTOS.
MONTO APROBADO (MILLONES DE PESOS) CIFRAS A NOVIEMBRE   =   35.38
-----------------------------------------------117.9
MONTO TOTAL APORTADO (MILLONES DE PESOS)CIFRAS A NOVIEMBRE   =   30</t>
  </si>
  <si>
    <t>DESTINO: APORTACIONES AL GRAN TELESCOPIO DE CANARIAS, ESPAÑA PARA LA UTILIZACION FUTURA DEL "GTC", ASI COMO LA PARTICIPACION EN SU PUESTA EN MARCHA Y OPERACION
CUMPLIMIENTO DE LA MISIÓN:
CONTRIBUCION PARA LA OPERACION DE NUEVOS DESARROLLOS DEL GTC, CORRESPONDIENTES AL 5% DE SU PARTICIPACION, LA CANTIDAD ANUAL DE 150,000 EUROS (AL TIPO DE CAMBIO ESTIMADO DE $17.19), ARROJANDO LA CANTIDAD DE $2,578,500.00. DICHA APORTACION SE EFECTUO EN EL MES DE NOVIEMBRE</t>
  </si>
  <si>
    <t>DESTINO: GASTOS DE OPERACION, SERVICIOS DE PERSONAL, PAGO DE HONORARIOS AL AUDITOR EXTERNO, BIENES DE CONSUMO, MANTENIMIENTO Y CONSERVACION DE INMUEBLES Y HORNOS CREMATORIOS, SERVICIOS GENERALES Y COSTO DE VENTA DE ARTICULOS Y SERVICIOS.
CUMPLIMIENTO DE LA MISIÓN:
SE ESTAN REVISANDO LOS LOGROS OBTENIDOS EN RELACIÓN A LO PROGRAMADO DE ARTÍCULOS PARA VENTA, CONTRATOS DE PREVISIÓN FUNERARIA Y SE SIGUE CON EL MANTENIMIENTO DE ACTIVOS DEL FIDEICOMISO.</t>
  </si>
  <si>
    <t>DESTINO: LOS GASTOS DEL FIDTEATROS POR PAGO DE HONORARIOS, PAPELERÍA, HONORARIOS AL FIDUCIARIO, SERVICIOS DE MENSAJERÍA, MANTENIMIENTO DE EQUIPO DE CÓMPUTO, PAGO A LOS AUDITORES EXTERNOS, LICENCIAS DE TEATROS, PAGO DE LIQUIDACIONES, PAGO DE PASAJES Y VIÁTICOS NACIONALES; PAGO DE MANTENIMIENTO DE TEATROS.
CUMPLIMIENTO DE LA MISIÓN:
SE HAN REALIZANDO LAS OBRAS TEATRALES PROGRAMADAS Y SE SIGUE CON EL PROGRAMA DE REACTIVACIÓN DE LOS TEATROS.</t>
  </si>
  <si>
    <t>DESTINO: PROYECTO DE INVESTIGACIÓN EN SALUD
CUMPLIMIENTO DE LA MISIÓN:
SE HA REALIZADO LA CORRECTA ADMINISTRACIÓN PARA REALIZAR PROYECTOS DE INVESTIGACIÓN EN SALUD.</t>
  </si>
  <si>
    <t>DESTINO: LOS EGRESOS CORRESPONDEN AL APOYO DE RECURSOS EN EFECTIVO PARA GASTOS DE ALIMENTACIÓN, VESTIDO Y EDUCACIÓN A LA NIÑA DEL MILENIO, ASÍ COMO ISR Y GASTOS DE ADMINISTRACION.
CUMPLIMIENTO DE LA MISIÓN:
APOYO DE RECURSOS EN EFECTIVO PARA GASTOS DE ALIMENTACIÓN, VESTIDO Y EDUCACIÓN A LA NIÑA DEL MILENIO.</t>
  </si>
  <si>
    <t>DESTINO: PAGO DE LAS AYUDAS EXTRAORDINARIAS A QUE SE REFIERE EL "DECRETO POR EL QUE SE OTORGAN AYUDAS EXTRAORDINARIAS CON MOTIVO DEL INCENDIO OCURRIDO EL 5 DE JUNIO DE 2009 EN LA GUARDERÍA ABC, SOCIEDAD CIVIL, EN LA CIUDAD DE HERMOSILLO, SONORA", ASÍ COMO EL PAGO POR LOS GASTOS DE ADMINISTRACIÓN DEL FIDEICOMISO.
CUMPLIMIENTO DE LA MISIÓN:
1.- PAGOS DE LAS AYUDAS VITALICIAS POR SOLIDARIDAD. 2.- PAGOS DEL SEGURO DE SALUD PARA LA FAMILIA. 3.- PAGO DE AYUDAS POR CONCEPTO DE ENERGÍA ELÉCTRICA</t>
  </si>
  <si>
    <t>DESTINO: EQUIPAMIENTO PARA EL DESARROLLO DE ACTIVIDADES ACADÉMICAS, FORMACIÓN EDUCATIVA DEL PERSONAL DE SALUD Y COMISIONES ENTRE OTRAS.
CUMPLIMIENTO DE LA MISIÓN:
SE DESARROLLARON ACTIVIDADES ACADÉMICAS, CURSOS DE ESPECIALIZACIÓN Y EDUCACIÓN CONTINUA, EN CUMPLIMIENTO AL PLAN DE TRABAJO 2010.</t>
  </si>
  <si>
    <t>ANEXO XVII</t>
  </si>
  <si>
    <t xml:space="preserve">APORTACIÓN INICIAL:   MONTO: $2,031,169,428.84   FECHA: 30/06/1999
OBSERVACIONES: LA DISPONIBILIDAD AL 31 DE DICIEMBRE DE 2010 INCLUYE RECURSOS COMPROMETIDOS POR 11,460.0 MP, ASÍ COMO 10,554.9 MP DE RECURSOS SUSCEPTIBLES DE COMPROMETER.
EN 2010 LAS PARTIDAS CORRESPONDIENTES A DEUDORES DIVERSOS (ANTICIPOS) Y ACREEDORES DIVERSOS (NO IDENTIFICADOS Y COPARTICIPACIONES ESTATALES), SE INCLUYEN EN EL FLUJO DE EFECTIVO CUYO SALDO ES COINCIDENTE CON LA SUMA DE LOS RUBROS DE BANCOS E INVERSIONES, PARTIDAS QUE SE ELIMINAN EN EL RESUMEN PARA EFECTOS DE DETERMINACIÓN DE LA DISPONIBILIDAD DEL FIDEICOMISO.
</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</si>
</sst>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4">
    <font>
      <sz val="10"/>
      <name val="Arial"/>
    </font>
    <font>
      <sz val="10"/>
      <color indexed="8"/>
      <name val="Arial"/>
      <family val="2"/>
    </font>
    <font>
      <sz val="8"/>
      <name val="Arial"/>
      <family val="2"/>
    </font>
    <font>
      <sz val="8"/>
      <name val="Arial"/>
      <family val="2"/>
    </font>
    <font>
      <b/>
      <sz val="10"/>
      <name val="Calibri"/>
      <family val="2"/>
      <scheme val="minor"/>
    </font>
    <font>
      <sz val="8"/>
      <name val="Calibri"/>
      <family val="2"/>
      <scheme val="minor"/>
    </font>
    <font>
      <b/>
      <sz val="8"/>
      <name val="Calibri"/>
      <family val="2"/>
      <scheme val="minor"/>
    </font>
    <font>
      <sz val="9"/>
      <name val="Calibri"/>
      <family val="2"/>
      <scheme val="minor"/>
    </font>
    <font>
      <b/>
      <sz val="9"/>
      <name val="Calibri"/>
      <family val="2"/>
      <scheme val="minor"/>
    </font>
    <font>
      <b/>
      <sz val="12"/>
      <name val="Calibri"/>
      <family val="2"/>
      <scheme val="minor"/>
    </font>
    <font>
      <sz val="8"/>
      <color indexed="9"/>
      <name val="Calibri"/>
      <family val="2"/>
      <scheme val="minor"/>
    </font>
    <font>
      <sz val="8"/>
      <color indexed="8"/>
      <name val="Calibri"/>
      <family val="2"/>
      <scheme val="minor"/>
    </font>
    <font>
      <sz val="10"/>
      <color indexed="9"/>
      <name val="Presidencia Fuerte"/>
      <family val="3"/>
    </font>
    <font>
      <b/>
      <sz val="10"/>
      <color indexed="23"/>
      <name val="Presidencia Fuerte"/>
      <family val="3"/>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bottom/>
      <diagonal/>
    </border>
    <border>
      <left/>
      <right style="thin">
        <color indexed="8"/>
      </right>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0" fontId="3"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wrapText="1"/>
    </xf>
    <xf numFmtId="0" fontId="3" fillId="0" borderId="0" xfId="0" applyFont="1" applyFill="1" applyBorder="1" applyAlignment="1">
      <alignment wrapText="1"/>
    </xf>
    <xf numFmtId="4" fontId="3" fillId="0" borderId="0" xfId="0" applyNumberFormat="1" applyFont="1" applyAlignment="1">
      <alignment wrapText="1"/>
    </xf>
    <xf numFmtId="0" fontId="4" fillId="0" borderId="0" xfId="0" applyFont="1" applyFill="1" applyBorder="1" applyAlignment="1">
      <alignment horizontal="center" wrapText="1"/>
    </xf>
    <xf numFmtId="0" fontId="4" fillId="0" borderId="0" xfId="0" applyFont="1" applyFill="1" applyBorder="1"/>
    <xf numFmtId="0" fontId="4"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166" fontId="6" fillId="0" borderId="0" xfId="0" applyNumberFormat="1" applyFont="1" applyFill="1" applyBorder="1" applyAlignment="1">
      <alignment horizontal="center" vertical="top"/>
    </xf>
    <xf numFmtId="4" fontId="5" fillId="0" borderId="0" xfId="0" applyNumberFormat="1" applyFont="1" applyFill="1" applyBorder="1" applyAlignment="1">
      <alignment vertical="top" wrapText="1"/>
    </xf>
    <xf numFmtId="4" fontId="5" fillId="0" borderId="0" xfId="0" applyNumberFormat="1" applyFont="1" applyFill="1" applyBorder="1" applyAlignment="1">
      <alignment vertical="top"/>
    </xf>
    <xf numFmtId="0" fontId="6" fillId="5" borderId="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1" fontId="6" fillId="5" borderId="5" xfId="0" applyNumberFormat="1" applyFont="1" applyFill="1" applyBorder="1" applyAlignment="1">
      <alignment horizontal="center" vertical="center" wrapText="1"/>
    </xf>
    <xf numFmtId="4" fontId="6" fillId="5" borderId="5"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Fill="1" applyBorder="1" applyAlignment="1">
      <alignment horizontal="right" vertical="center" wrapText="1"/>
    </xf>
    <xf numFmtId="0" fontId="9"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1" fontId="7" fillId="2" borderId="2" xfId="0" applyNumberFormat="1" applyFont="1" applyFill="1" applyBorder="1" applyAlignment="1">
      <alignment horizontal="left" vertical="center" wrapText="1"/>
    </xf>
    <xf numFmtId="4" fontId="7" fillId="2" borderId="2" xfId="0" applyNumberFormat="1" applyFont="1" applyFill="1" applyBorder="1" applyAlignment="1">
      <alignment horizontal="left" vertical="center" wrapText="1"/>
    </xf>
    <xf numFmtId="4" fontId="7" fillId="2" borderId="2" xfId="0" applyNumberFormat="1" applyFont="1" applyFill="1" applyBorder="1" applyAlignment="1">
      <alignment horizontal="right" vertical="center" wrapText="1"/>
    </xf>
    <xf numFmtId="0" fontId="7" fillId="2" borderId="7" xfId="0" applyNumberFormat="1" applyFont="1" applyFill="1" applyBorder="1" applyAlignment="1">
      <alignment horizontal="left" vertical="center" wrapText="1"/>
    </xf>
    <xf numFmtId="1" fontId="7" fillId="0" borderId="2" xfId="0" applyNumberFormat="1" applyFont="1" applyFill="1" applyBorder="1" applyAlignment="1">
      <alignment vertical="center" wrapText="1"/>
    </xf>
    <xf numFmtId="0" fontId="7" fillId="0" borderId="0" xfId="0" applyFont="1" applyFill="1" applyBorder="1" applyAlignment="1">
      <alignment vertical="center"/>
    </xf>
    <xf numFmtId="0" fontId="7" fillId="3" borderId="3" xfId="0" applyFont="1" applyFill="1" applyBorder="1" applyAlignment="1">
      <alignment horizontal="right"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1" fontId="7" fillId="3" borderId="2" xfId="0" applyNumberFormat="1" applyFont="1" applyFill="1" applyBorder="1" applyAlignment="1">
      <alignment horizontal="left" vertical="center" wrapText="1"/>
    </xf>
    <xf numFmtId="4" fontId="7" fillId="3" borderId="2" xfId="0" applyNumberFormat="1" applyFont="1" applyFill="1" applyBorder="1" applyAlignment="1">
      <alignment horizontal="left" vertical="center" wrapText="1"/>
    </xf>
    <xf numFmtId="4" fontId="7" fillId="3" borderId="2" xfId="0" applyNumberFormat="1" applyFont="1" applyFill="1" applyBorder="1" applyAlignment="1">
      <alignment horizontal="right" vertical="center" wrapText="1"/>
    </xf>
    <xf numFmtId="0" fontId="7" fillId="3" borderId="7" xfId="0" applyNumberFormat="1" applyFont="1" applyFill="1" applyBorder="1" applyAlignment="1">
      <alignment horizontal="left" vertical="center" wrapText="1"/>
    </xf>
    <xf numFmtId="1" fontId="7" fillId="3" borderId="2" xfId="0" applyNumberFormat="1" applyFont="1" applyFill="1" applyBorder="1" applyAlignment="1">
      <alignment vertical="center" wrapText="1"/>
    </xf>
    <xf numFmtId="0" fontId="7" fillId="3" borderId="0" xfId="0" applyFont="1" applyFill="1" applyBorder="1" applyAlignment="1">
      <alignment vertical="center"/>
    </xf>
    <xf numFmtId="0" fontId="7" fillId="4" borderId="3"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1" fontId="7" fillId="4" borderId="2" xfId="0" applyNumberFormat="1" applyFont="1" applyFill="1" applyBorder="1" applyAlignment="1">
      <alignment horizontal="left" vertical="center" wrapText="1"/>
    </xf>
    <xf numFmtId="4" fontId="7" fillId="4" borderId="2" xfId="0" applyNumberFormat="1" applyFont="1" applyFill="1" applyBorder="1" applyAlignment="1">
      <alignment horizontal="left" vertical="center" wrapText="1"/>
    </xf>
    <xf numFmtId="0" fontId="7" fillId="4" borderId="7" xfId="0" applyNumberFormat="1" applyFont="1" applyFill="1" applyBorder="1" applyAlignment="1">
      <alignment horizontal="left" vertical="center" wrapText="1"/>
    </xf>
    <xf numFmtId="0" fontId="7" fillId="4" borderId="0" xfId="0" applyFont="1" applyFill="1" applyBorder="1" applyAlignment="1">
      <alignment horizontal="left" vertical="center"/>
    </xf>
    <xf numFmtId="0" fontId="7" fillId="6" borderId="12" xfId="0" applyFont="1" applyFill="1" applyBorder="1" applyAlignment="1">
      <alignment horizontal="left" vertical="center" wrapText="1"/>
    </xf>
    <xf numFmtId="0" fontId="8" fillId="6" borderId="13" xfId="0" applyFont="1" applyFill="1" applyBorder="1" applyAlignment="1">
      <alignment horizontal="center" vertical="center" wrapText="1"/>
    </xf>
    <xf numFmtId="0" fontId="7" fillId="6" borderId="13" xfId="0" applyFont="1" applyFill="1" applyBorder="1" applyAlignment="1">
      <alignment horizontal="left" vertical="center" wrapText="1"/>
    </xf>
    <xf numFmtId="1" fontId="7" fillId="6" borderId="13" xfId="0" applyNumberFormat="1" applyFont="1" applyFill="1" applyBorder="1" applyAlignment="1">
      <alignment horizontal="left" vertical="center" wrapText="1"/>
    </xf>
    <xf numFmtId="4" fontId="7" fillId="6" borderId="13" xfId="0" applyNumberFormat="1" applyFont="1" applyFill="1" applyBorder="1" applyAlignment="1">
      <alignment horizontal="left" vertical="center" wrapText="1"/>
    </xf>
    <xf numFmtId="0" fontId="7" fillId="6" borderId="14" xfId="0" applyNumberFormat="1" applyFont="1" applyFill="1" applyBorder="1" applyAlignment="1">
      <alignment horizontal="left" vertical="center" wrapText="1"/>
    </xf>
    <xf numFmtId="0" fontId="7" fillId="6" borderId="0" xfId="0" applyFont="1" applyFill="1" applyBorder="1" applyAlignment="1">
      <alignment horizontal="left" vertical="center"/>
    </xf>
    <xf numFmtId="0" fontId="5" fillId="0" borderId="3" xfId="0" applyFont="1" applyFill="1" applyBorder="1" applyAlignment="1">
      <alignment horizontal="right" vertical="top" wrapText="1"/>
    </xf>
    <xf numFmtId="0" fontId="10" fillId="0" borderId="11" xfId="0" applyFont="1" applyFill="1" applyBorder="1" applyAlignment="1">
      <alignment vertical="top" wrapText="1"/>
    </xf>
    <xf numFmtId="0" fontId="10" fillId="0" borderId="1" xfId="0" applyFont="1" applyFill="1" applyBorder="1" applyAlignment="1">
      <alignment vertical="top" wrapText="1"/>
    </xf>
    <xf numFmtId="0" fontId="10" fillId="0" borderId="1" xfId="0" applyFont="1" applyFill="1" applyBorder="1" applyAlignment="1">
      <alignment horizontal="right" vertical="top" wrapText="1"/>
    </xf>
    <xf numFmtId="0" fontId="5" fillId="0" borderId="1" xfId="0" applyFont="1" applyFill="1" applyBorder="1" applyAlignment="1">
      <alignment horizontal="right" vertical="top" wrapText="1"/>
    </xf>
    <xf numFmtId="0" fontId="5" fillId="0" borderId="1" xfId="0" applyFont="1" applyFill="1" applyBorder="1" applyAlignment="1">
      <alignment vertical="top" wrapText="1"/>
    </xf>
    <xf numFmtId="13" fontId="5" fillId="0" borderId="1" xfId="0" applyNumberFormat="1" applyFont="1" applyFill="1" applyBorder="1" applyAlignment="1">
      <alignment horizontal="left" vertical="top" wrapText="1"/>
    </xf>
    <xf numFmtId="0" fontId="5" fillId="0" borderId="17" xfId="0" applyFont="1" applyFill="1" applyBorder="1" applyAlignment="1">
      <alignment horizontal="left" vertical="top" wrapText="1"/>
    </xf>
    <xf numFmtId="165" fontId="5" fillId="0" borderId="17" xfId="0" applyNumberFormat="1" applyFont="1" applyFill="1" applyBorder="1" applyAlignment="1">
      <alignment horizontal="right" vertical="top" wrapText="1"/>
    </xf>
    <xf numFmtId="4" fontId="11" fillId="0" borderId="1" xfId="0" applyNumberFormat="1"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0" xfId="0" applyFont="1" applyFill="1" applyBorder="1" applyAlignment="1">
      <alignment vertical="top" wrapText="1"/>
    </xf>
    <xf numFmtId="0" fontId="5" fillId="0" borderId="6" xfId="0" applyFont="1" applyFill="1" applyBorder="1" applyAlignment="1">
      <alignment horizontal="right" vertical="top" wrapText="1"/>
    </xf>
    <xf numFmtId="0" fontId="7" fillId="3" borderId="15" xfId="0" applyFont="1" applyFill="1" applyBorder="1" applyAlignment="1">
      <alignment horizontal="right" vertical="center" wrapText="1"/>
    </xf>
    <xf numFmtId="0" fontId="8" fillId="3"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1" fontId="7" fillId="3" borderId="8" xfId="0" applyNumberFormat="1" applyFont="1" applyFill="1" applyBorder="1" applyAlignment="1">
      <alignment horizontal="left" vertical="center" wrapText="1"/>
    </xf>
    <xf numFmtId="4" fontId="7" fillId="3" borderId="8" xfId="0" applyNumberFormat="1" applyFont="1" applyFill="1" applyBorder="1" applyAlignment="1">
      <alignment horizontal="left" vertical="center" wrapText="1"/>
    </xf>
    <xf numFmtId="4" fontId="7" fillId="3" borderId="8" xfId="0" applyNumberFormat="1" applyFont="1" applyFill="1" applyBorder="1" applyAlignment="1">
      <alignment horizontal="right" vertical="center" wrapText="1"/>
    </xf>
    <xf numFmtId="0" fontId="7" fillId="3" borderId="16" xfId="0" applyNumberFormat="1" applyFont="1" applyFill="1" applyBorder="1" applyAlignment="1">
      <alignment horizontal="left" vertical="center" wrapText="1"/>
    </xf>
    <xf numFmtId="1" fontId="7" fillId="3" borderId="8" xfId="0" applyNumberFormat="1" applyFont="1" applyFill="1" applyBorder="1" applyAlignment="1">
      <alignment vertical="center" wrapText="1"/>
    </xf>
    <xf numFmtId="0" fontId="7" fillId="6" borderId="19" xfId="0" applyFont="1" applyFill="1" applyBorder="1" applyAlignment="1">
      <alignment horizontal="left" vertical="center" wrapText="1"/>
    </xf>
    <xf numFmtId="0" fontId="8" fillId="6" borderId="0" xfId="0" applyFont="1" applyFill="1" applyBorder="1" applyAlignment="1">
      <alignment horizontal="center" vertical="center" wrapText="1"/>
    </xf>
    <xf numFmtId="0" fontId="7" fillId="6" borderId="0" xfId="0" applyFont="1" applyFill="1" applyBorder="1" applyAlignment="1">
      <alignment horizontal="left" vertical="center" wrapText="1"/>
    </xf>
    <xf numFmtId="1" fontId="7" fillId="6" borderId="0" xfId="0" applyNumberFormat="1" applyFont="1" applyFill="1" applyBorder="1" applyAlignment="1">
      <alignment horizontal="left" vertical="center" wrapText="1"/>
    </xf>
    <xf numFmtId="4" fontId="7" fillId="6" borderId="0" xfId="0" applyNumberFormat="1" applyFont="1" applyFill="1" applyBorder="1" applyAlignment="1">
      <alignment horizontal="left" vertical="center" wrapText="1"/>
    </xf>
    <xf numFmtId="0" fontId="7" fillId="6" borderId="20" xfId="0" applyNumberFormat="1" applyFont="1" applyFill="1" applyBorder="1" applyAlignment="1">
      <alignment horizontal="left" vertical="center" wrapText="1"/>
    </xf>
    <xf numFmtId="0" fontId="7" fillId="4" borderId="15" xfId="0" applyFont="1" applyFill="1" applyBorder="1" applyAlignment="1">
      <alignment horizontal="left" vertical="center" wrapText="1"/>
    </xf>
    <xf numFmtId="0" fontId="8" fillId="4" borderId="8" xfId="0" applyFont="1" applyFill="1" applyBorder="1" applyAlignment="1">
      <alignment horizontal="center" vertical="center" wrapText="1"/>
    </xf>
    <xf numFmtId="0" fontId="7" fillId="4" borderId="8" xfId="0" applyFont="1" applyFill="1" applyBorder="1" applyAlignment="1">
      <alignment horizontal="left" vertical="center" wrapText="1"/>
    </xf>
    <xf numFmtId="1" fontId="7" fillId="4" borderId="8" xfId="0" applyNumberFormat="1" applyFont="1" applyFill="1" applyBorder="1" applyAlignment="1">
      <alignment horizontal="left" vertical="center" wrapText="1"/>
    </xf>
    <xf numFmtId="4" fontId="7" fillId="4" borderId="8" xfId="0" applyNumberFormat="1" applyFont="1" applyFill="1" applyBorder="1" applyAlignment="1">
      <alignment horizontal="left" vertical="center" wrapText="1"/>
    </xf>
    <xf numFmtId="0" fontId="7" fillId="4" borderId="16" xfId="0" applyNumberFormat="1" applyFont="1" applyFill="1" applyBorder="1" applyAlignment="1">
      <alignment horizontal="left" vertical="center" wrapText="1"/>
    </xf>
    <xf numFmtId="0" fontId="5" fillId="0" borderId="0" xfId="0" applyFont="1" applyFill="1" applyBorder="1" applyAlignment="1">
      <alignment wrapText="1"/>
    </xf>
    <xf numFmtId="0" fontId="5" fillId="0" borderId="0" xfId="0" applyFont="1" applyAlignment="1">
      <alignment horizontal="right" wrapText="1"/>
    </xf>
    <xf numFmtId="0" fontId="5" fillId="0" borderId="0" xfId="0" applyFont="1" applyAlignment="1">
      <alignment wrapText="1"/>
    </xf>
    <xf numFmtId="4" fontId="5" fillId="0" borderId="0" xfId="0" applyNumberFormat="1" applyFont="1" applyAlignment="1">
      <alignment wrapText="1"/>
    </xf>
    <xf numFmtId="165" fontId="5" fillId="0" borderId="0" xfId="0" applyNumberFormat="1" applyFont="1" applyFill="1" applyAlignment="1">
      <alignment horizontal="right" wrapText="1"/>
    </xf>
    <xf numFmtId="0" fontId="8" fillId="6" borderId="21" xfId="0" applyFont="1" applyFill="1" applyBorder="1" applyAlignment="1">
      <alignment horizontal="left" vertical="center" wrapText="1" indent="5"/>
    </xf>
    <xf numFmtId="0" fontId="8" fillId="6" borderId="13" xfId="0" applyFont="1" applyFill="1" applyBorder="1" applyAlignment="1">
      <alignment horizontal="left" vertical="center" wrapText="1" indent="5"/>
    </xf>
    <xf numFmtId="0" fontId="8" fillId="3" borderId="23"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22" xfId="0" applyFont="1" applyFill="1" applyBorder="1" applyAlignment="1">
      <alignment horizontal="left" vertical="center" wrapText="1" indent="4"/>
    </xf>
    <xf numFmtId="0" fontId="8" fillId="4" borderId="2" xfId="0" applyFont="1" applyFill="1" applyBorder="1" applyAlignment="1">
      <alignment horizontal="left" vertical="center" wrapText="1" indent="4"/>
    </xf>
    <xf numFmtId="0" fontId="8" fillId="4" borderId="23" xfId="0" applyFont="1" applyFill="1" applyBorder="1" applyAlignment="1">
      <alignment horizontal="left" vertical="center" wrapText="1" indent="4"/>
    </xf>
    <xf numFmtId="0" fontId="8" fillId="4" borderId="8" xfId="0" applyFont="1" applyFill="1" applyBorder="1" applyAlignment="1">
      <alignment horizontal="left" vertical="center" wrapText="1" indent="4"/>
    </xf>
    <xf numFmtId="0" fontId="8" fillId="6" borderId="24" xfId="0" applyFont="1" applyFill="1" applyBorder="1" applyAlignment="1">
      <alignment horizontal="left" vertical="center" wrapText="1" indent="5"/>
    </xf>
    <xf numFmtId="0" fontId="8" fillId="6" borderId="0" xfId="0" applyFont="1" applyFill="1" applyBorder="1" applyAlignment="1">
      <alignment horizontal="left" vertical="center" wrapText="1" indent="5"/>
    </xf>
    <xf numFmtId="0" fontId="13" fillId="0" borderId="25" xfId="0" applyFont="1" applyBorder="1" applyAlignment="1">
      <alignment horizontal="left" vertical="center" wrapText="1" indent="3"/>
    </xf>
    <xf numFmtId="0" fontId="13" fillId="0" borderId="26" xfId="0" applyFont="1" applyBorder="1" applyAlignment="1">
      <alignment horizontal="left" vertical="center" wrapText="1" indent="3"/>
    </xf>
    <xf numFmtId="0" fontId="12" fillId="7" borderId="0"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8" fillId="2" borderId="2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6" borderId="22" xfId="0" applyFont="1" applyFill="1" applyBorder="1" applyAlignment="1">
      <alignment horizontal="left" vertical="center" wrapText="1" indent="5"/>
    </xf>
    <xf numFmtId="0" fontId="8" fillId="6" borderId="2" xfId="0" applyFont="1" applyFill="1" applyBorder="1" applyAlignment="1">
      <alignment horizontal="left" vertical="center" wrapText="1" indent="5"/>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5</xdr:row>
      <xdr:rowOff>304800</xdr:rowOff>
    </xdr:from>
    <xdr:to>
      <xdr:col>19</xdr:col>
      <xdr:colOff>0</xdr:colOff>
      <xdr:row>5</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rgbClr val="000000"/>
          </a:solidFill>
          <a:round/>
          <a:headEnd/>
          <a:tailEnd/>
        </a:ln>
      </xdr:spPr>
    </xdr:sp>
    <xdr:clientData/>
  </xdr:twoCellAnchor>
  <xdr:twoCellAnchor>
    <xdr:from>
      <xdr:col>21</xdr:col>
      <xdr:colOff>9525</xdr:colOff>
      <xdr:row>5</xdr:row>
      <xdr:rowOff>299357</xdr:rowOff>
    </xdr:from>
    <xdr:to>
      <xdr:col>21</xdr:col>
      <xdr:colOff>4572001</xdr:colOff>
      <xdr:row>5</xdr:row>
      <xdr:rowOff>323850</xdr:rowOff>
    </xdr:to>
    <xdr:sp macro="" textlink="">
      <xdr:nvSpPr>
        <xdr:cNvPr id="9220" name="Line 4"/>
        <xdr:cNvSpPr>
          <a:spLocks noChangeShapeType="1"/>
        </xdr:cNvSpPr>
      </xdr:nvSpPr>
      <xdr:spPr bwMode="auto">
        <a:xfrm flipV="1">
          <a:off x="24502382" y="1224643"/>
          <a:ext cx="4562476" cy="24493"/>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AB522"/>
  <sheetViews>
    <sheetView showGridLines="0" tabSelected="1" view="pageBreakPreview" topLeftCell="M1" zoomScale="70" zoomScaleNormal="50" zoomScaleSheetLayoutView="70" workbookViewId="0">
      <pane ySplit="6" topLeftCell="A38" activePane="bottomLeft" state="frozen"/>
      <selection sqref="A1:E1"/>
      <selection pane="bottomLeft" activeCell="X39" sqref="X39"/>
    </sheetView>
  </sheetViews>
  <sheetFormatPr baseColWidth="10" defaultRowHeight="13.5" customHeight="1" outlineLevelRow="3"/>
  <cols>
    <col min="1" max="1" width="4.5703125" style="1" hidden="1" customWidth="1"/>
    <col min="2" max="2" width="17.28515625" style="2" customWidth="1"/>
    <col min="3" max="3" width="6.5703125" style="2" customWidth="1"/>
    <col min="4" max="4" width="9.140625" style="2" customWidth="1"/>
    <col min="5" max="5" width="8.42578125" style="1" customWidth="1"/>
    <col min="6" max="6" width="16.5703125" style="1" hidden="1" customWidth="1"/>
    <col min="7" max="7" width="18.5703125" style="2" customWidth="1"/>
    <col min="8" max="8" width="17.85546875" style="2" customWidth="1"/>
    <col min="9" max="9" width="17" style="1" customWidth="1"/>
    <col min="10" max="10" width="40.7109375" style="2" customWidth="1"/>
    <col min="11" max="11" width="48.7109375" style="2" customWidth="1"/>
    <col min="12" max="12" width="19" style="2" hidden="1" customWidth="1"/>
    <col min="13" max="13" width="15.42578125" style="2" customWidth="1"/>
    <col min="14" max="14" width="15.85546875" style="2" customWidth="1"/>
    <col min="15" max="15" width="15.85546875" style="5" hidden="1" customWidth="1"/>
    <col min="16" max="16" width="18" style="3" customWidth="1"/>
    <col min="17" max="17" width="16.5703125" style="3" customWidth="1"/>
    <col min="18" max="18" width="17.42578125" style="3" customWidth="1"/>
    <col min="19" max="19" width="77" style="2" customWidth="1"/>
    <col min="20" max="20" width="18.42578125" style="3" customWidth="1"/>
    <col min="21" max="21" width="17.140625" style="2" customWidth="1"/>
    <col min="22" max="22" width="69" style="2" customWidth="1"/>
    <col min="23" max="23" width="7.28515625" style="1" customWidth="1"/>
    <col min="24" max="24" width="6.140625" style="4" customWidth="1"/>
    <col min="25" max="25" width="11.85546875" style="4" customWidth="1"/>
    <col min="26" max="51" width="54.5703125" style="4" customWidth="1"/>
    <col min="52" max="16384" width="11.42578125" style="4"/>
  </cols>
  <sheetData>
    <row r="1" spans="1:25" ht="22.5" customHeight="1" thickBot="1">
      <c r="B1" s="102" t="s">
        <v>450</v>
      </c>
      <c r="C1" s="102"/>
      <c r="D1" s="102"/>
      <c r="E1" s="102"/>
      <c r="F1" s="102"/>
      <c r="G1" s="102"/>
      <c r="H1" s="102"/>
      <c r="I1" s="102"/>
      <c r="J1" s="102"/>
      <c r="K1" s="102"/>
      <c r="M1" s="100" t="s">
        <v>1741</v>
      </c>
      <c r="N1" s="100"/>
      <c r="O1" s="100"/>
      <c r="P1" s="101"/>
    </row>
    <row r="2" spans="1:25" s="7" customFormat="1" ht="12.75" customHeight="1">
      <c r="A2" s="103" t="s">
        <v>2079</v>
      </c>
      <c r="B2" s="103"/>
      <c r="C2" s="103"/>
      <c r="D2" s="103"/>
      <c r="E2" s="103"/>
      <c r="F2" s="103"/>
      <c r="G2" s="103"/>
      <c r="H2" s="103"/>
      <c r="I2" s="103"/>
      <c r="J2" s="103"/>
      <c r="K2" s="103"/>
      <c r="L2" s="103"/>
      <c r="M2" s="103"/>
      <c r="N2" s="103"/>
      <c r="O2" s="103"/>
      <c r="P2" s="103"/>
      <c r="Q2" s="103"/>
      <c r="R2" s="103"/>
      <c r="S2" s="103"/>
      <c r="T2" s="103"/>
      <c r="U2" s="103"/>
      <c r="V2" s="103"/>
      <c r="W2" s="6"/>
    </row>
    <row r="3" spans="1:25" s="7" customFormat="1" ht="12.75" customHeight="1">
      <c r="A3" s="103" t="s">
        <v>223</v>
      </c>
      <c r="B3" s="103"/>
      <c r="C3" s="103"/>
      <c r="D3" s="103"/>
      <c r="E3" s="103"/>
      <c r="F3" s="103"/>
      <c r="G3" s="103"/>
      <c r="H3" s="103"/>
      <c r="I3" s="103"/>
      <c r="J3" s="103"/>
      <c r="K3" s="103"/>
      <c r="L3" s="103"/>
      <c r="M3" s="103"/>
      <c r="N3" s="103"/>
      <c r="O3" s="103"/>
      <c r="P3" s="103"/>
      <c r="Q3" s="103"/>
      <c r="R3" s="103"/>
      <c r="S3" s="103"/>
      <c r="T3" s="103"/>
      <c r="U3" s="103"/>
      <c r="V3" s="103"/>
    </row>
    <row r="4" spans="1:25" s="8" customFormat="1" ht="12.75" customHeight="1">
      <c r="A4" s="104" t="s">
        <v>1742</v>
      </c>
      <c r="B4" s="104"/>
      <c r="C4" s="104"/>
      <c r="D4" s="104"/>
      <c r="E4" s="104"/>
      <c r="F4" s="104"/>
      <c r="G4" s="104"/>
      <c r="H4" s="104"/>
      <c r="I4" s="104"/>
      <c r="J4" s="104"/>
      <c r="K4" s="104"/>
      <c r="L4" s="104"/>
      <c r="M4" s="104"/>
      <c r="N4" s="104"/>
      <c r="O4" s="104"/>
      <c r="P4" s="104"/>
      <c r="Q4" s="104"/>
      <c r="R4" s="104"/>
      <c r="S4" s="104"/>
      <c r="T4" s="104"/>
      <c r="U4" s="104"/>
      <c r="V4" s="104"/>
    </row>
    <row r="5" spans="1:25" s="9" customFormat="1" ht="11.25">
      <c r="B5" s="10"/>
      <c r="E5" s="11"/>
      <c r="G5" s="10"/>
      <c r="H5" s="10"/>
      <c r="J5" s="10"/>
      <c r="K5" s="10"/>
      <c r="M5" s="10"/>
      <c r="N5" s="10"/>
      <c r="O5" s="12"/>
      <c r="P5" s="13"/>
      <c r="Q5" s="13"/>
      <c r="R5" s="13"/>
      <c r="S5" s="10"/>
      <c r="T5" s="13"/>
      <c r="U5" s="12"/>
      <c r="V5" s="10"/>
    </row>
    <row r="6" spans="1:25" s="19" customFormat="1" ht="48.75" customHeight="1">
      <c r="A6" s="14" t="s">
        <v>565</v>
      </c>
      <c r="B6" s="15" t="s">
        <v>205</v>
      </c>
      <c r="C6" s="16" t="s">
        <v>206</v>
      </c>
      <c r="D6" s="16" t="s">
        <v>566</v>
      </c>
      <c r="E6" s="16" t="s">
        <v>207</v>
      </c>
      <c r="F6" s="16" t="s">
        <v>139</v>
      </c>
      <c r="G6" s="16" t="s">
        <v>208</v>
      </c>
      <c r="H6" s="16" t="s">
        <v>209</v>
      </c>
      <c r="I6" s="17" t="s">
        <v>210</v>
      </c>
      <c r="J6" s="16" t="s">
        <v>211</v>
      </c>
      <c r="K6" s="16" t="s">
        <v>212</v>
      </c>
      <c r="L6" s="16" t="s">
        <v>213</v>
      </c>
      <c r="M6" s="16" t="s">
        <v>214</v>
      </c>
      <c r="N6" s="16" t="s">
        <v>215</v>
      </c>
      <c r="O6" s="18" t="s">
        <v>0</v>
      </c>
      <c r="P6" s="18" t="s">
        <v>216</v>
      </c>
      <c r="Q6" s="18" t="s">
        <v>217</v>
      </c>
      <c r="R6" s="18" t="s">
        <v>218</v>
      </c>
      <c r="S6" s="16" t="s">
        <v>219</v>
      </c>
      <c r="T6" s="18" t="s">
        <v>220</v>
      </c>
      <c r="U6" s="16" t="s">
        <v>221</v>
      </c>
      <c r="V6" s="16" t="s">
        <v>222</v>
      </c>
      <c r="W6" s="17" t="s">
        <v>140</v>
      </c>
    </row>
    <row r="7" spans="1:25" s="28" customFormat="1" ht="28.5" customHeight="1">
      <c r="A7" s="20"/>
      <c r="B7" s="105" t="s">
        <v>1743</v>
      </c>
      <c r="C7" s="106"/>
      <c r="D7" s="106"/>
      <c r="E7" s="21">
        <f>SUBTOTAL(9,E8:E488)</f>
        <v>369</v>
      </c>
      <c r="F7" s="22"/>
      <c r="G7" s="22"/>
      <c r="H7" s="22"/>
      <c r="I7" s="23"/>
      <c r="J7" s="22"/>
      <c r="K7" s="22"/>
      <c r="L7" s="22"/>
      <c r="M7" s="22"/>
      <c r="N7" s="22"/>
      <c r="O7" s="24"/>
      <c r="P7" s="25"/>
      <c r="Q7" s="25"/>
      <c r="R7" s="25"/>
      <c r="S7" s="22"/>
      <c r="T7" s="25"/>
      <c r="U7" s="22"/>
      <c r="V7" s="26"/>
      <c r="W7" s="27"/>
    </row>
    <row r="8" spans="1:25" s="37" customFormat="1" ht="26.25" customHeight="1" outlineLevel="3">
      <c r="A8" s="29"/>
      <c r="B8" s="107" t="s">
        <v>141</v>
      </c>
      <c r="C8" s="108"/>
      <c r="D8" s="108"/>
      <c r="E8" s="30">
        <f>SUBTOTAL(9,E11:E12)</f>
        <v>2</v>
      </c>
      <c r="F8" s="31"/>
      <c r="G8" s="31"/>
      <c r="H8" s="31"/>
      <c r="I8" s="32"/>
      <c r="J8" s="31"/>
      <c r="K8" s="31"/>
      <c r="L8" s="31"/>
      <c r="M8" s="31"/>
      <c r="N8" s="31"/>
      <c r="O8" s="33"/>
      <c r="P8" s="34"/>
      <c r="Q8" s="34"/>
      <c r="R8" s="34"/>
      <c r="S8" s="31"/>
      <c r="T8" s="34"/>
      <c r="U8" s="31"/>
      <c r="V8" s="35"/>
      <c r="W8" s="36"/>
    </row>
    <row r="9" spans="1:25" s="44" customFormat="1" ht="20.25" customHeight="1" outlineLevel="1">
      <c r="A9" s="38"/>
      <c r="B9" s="94" t="s">
        <v>952</v>
      </c>
      <c r="C9" s="95" t="s">
        <v>950</v>
      </c>
      <c r="D9" s="95"/>
      <c r="E9" s="39">
        <f>SUBTOTAL(9,E11:E12)</f>
        <v>2</v>
      </c>
      <c r="F9" s="40"/>
      <c r="G9" s="40"/>
      <c r="H9" s="40"/>
      <c r="I9" s="41"/>
      <c r="J9" s="40"/>
      <c r="K9" s="40"/>
      <c r="L9" s="40"/>
      <c r="M9" s="40"/>
      <c r="N9" s="40"/>
      <c r="O9" s="42"/>
      <c r="P9" s="42"/>
      <c r="Q9" s="42"/>
      <c r="R9" s="42"/>
      <c r="S9" s="40"/>
      <c r="T9" s="42"/>
      <c r="U9" s="40"/>
      <c r="V9" s="43"/>
      <c r="W9" s="41"/>
    </row>
    <row r="10" spans="1:25" s="51" customFormat="1" ht="20.25" customHeight="1" outlineLevel="2">
      <c r="A10" s="45"/>
      <c r="B10" s="90" t="s">
        <v>1280</v>
      </c>
      <c r="C10" s="91"/>
      <c r="D10" s="91" t="s">
        <v>951</v>
      </c>
      <c r="E10" s="46">
        <f>SUBTOTAL(9,E11:E12)</f>
        <v>2</v>
      </c>
      <c r="F10" s="47"/>
      <c r="G10" s="47"/>
      <c r="H10" s="47"/>
      <c r="I10" s="48"/>
      <c r="J10" s="47"/>
      <c r="K10" s="47"/>
      <c r="L10" s="47"/>
      <c r="M10" s="47"/>
      <c r="N10" s="47"/>
      <c r="O10" s="49"/>
      <c r="P10" s="49"/>
      <c r="Q10" s="49"/>
      <c r="R10" s="49"/>
      <c r="S10" s="47"/>
      <c r="T10" s="49"/>
      <c r="U10" s="47"/>
      <c r="V10" s="50"/>
      <c r="W10" s="48"/>
    </row>
    <row r="11" spans="1:25" s="10" customFormat="1" ht="132.75" customHeight="1">
      <c r="A11" s="52">
        <v>2</v>
      </c>
      <c r="B11" s="53" t="s">
        <v>141</v>
      </c>
      <c r="C11" s="54" t="s">
        <v>142</v>
      </c>
      <c r="D11" s="54" t="s">
        <v>285</v>
      </c>
      <c r="E11" s="55">
        <v>1</v>
      </c>
      <c r="F11" s="56">
        <v>113</v>
      </c>
      <c r="G11" s="57" t="s">
        <v>1107</v>
      </c>
      <c r="H11" s="57" t="s">
        <v>740</v>
      </c>
      <c r="I11" s="58">
        <v>20070211301479</v>
      </c>
      <c r="J11" s="59" t="s">
        <v>1106</v>
      </c>
      <c r="K11" s="59" t="s">
        <v>1105</v>
      </c>
      <c r="L11" s="59" t="s">
        <v>335</v>
      </c>
      <c r="M11" s="59" t="s">
        <v>336</v>
      </c>
      <c r="N11" s="59" t="s">
        <v>337</v>
      </c>
      <c r="O11" s="60">
        <v>279281204.52999997</v>
      </c>
      <c r="P11" s="60">
        <v>5515793.5999999996</v>
      </c>
      <c r="Q11" s="60">
        <v>6851697.7599999998</v>
      </c>
      <c r="R11" s="60">
        <v>238274314.63</v>
      </c>
      <c r="S11" s="61" t="s">
        <v>496</v>
      </c>
      <c r="T11" s="60">
        <v>53374381.259999998</v>
      </c>
      <c r="U11" s="62" t="s">
        <v>338</v>
      </c>
      <c r="V11" s="63" t="s">
        <v>1389</v>
      </c>
      <c r="W11" s="64">
        <f>IF(OR(LEFT(I11)="7",LEFT(I11,1)="8"),VALUE(RIGHT(I11,3)),VALUE(RIGHT(I11,4)))</f>
        <v>1479</v>
      </c>
    </row>
    <row r="12" spans="1:25" s="10" customFormat="1" ht="136.5" customHeight="1">
      <c r="A12" s="52">
        <v>2</v>
      </c>
      <c r="B12" s="53" t="s">
        <v>141</v>
      </c>
      <c r="C12" s="54" t="s">
        <v>142</v>
      </c>
      <c r="D12" s="54" t="s">
        <v>285</v>
      </c>
      <c r="E12" s="55">
        <v>1</v>
      </c>
      <c r="F12" s="56">
        <v>210</v>
      </c>
      <c r="G12" s="57" t="s">
        <v>143</v>
      </c>
      <c r="H12" s="57" t="s">
        <v>740</v>
      </c>
      <c r="I12" s="58">
        <v>700002210104</v>
      </c>
      <c r="J12" s="59" t="s">
        <v>948</v>
      </c>
      <c r="K12" s="59" t="s">
        <v>334</v>
      </c>
      <c r="L12" s="59" t="s">
        <v>335</v>
      </c>
      <c r="M12" s="59" t="s">
        <v>336</v>
      </c>
      <c r="N12" s="59" t="s">
        <v>337</v>
      </c>
      <c r="O12" s="60">
        <v>6694989.6699999999</v>
      </c>
      <c r="P12" s="60">
        <v>2003657.45</v>
      </c>
      <c r="Q12" s="60">
        <v>358896.06</v>
      </c>
      <c r="R12" s="60">
        <v>1633667.21</v>
      </c>
      <c r="S12" s="61" t="s">
        <v>1390</v>
      </c>
      <c r="T12" s="60">
        <v>7423875.9699999997</v>
      </c>
      <c r="U12" s="62" t="s">
        <v>338</v>
      </c>
      <c r="V12" s="63" t="s">
        <v>1391</v>
      </c>
      <c r="W12" s="64">
        <f>IF(OR(LEFT(I12)="7",LEFT(I12,1)="8"),VALUE(RIGHT(I12,3)),VALUE(RIGHT(I12,4)))</f>
        <v>104</v>
      </c>
    </row>
    <row r="13" spans="1:25" s="37" customFormat="1" ht="20.25" customHeight="1" outlineLevel="3">
      <c r="A13" s="65"/>
      <c r="B13" s="92" t="s">
        <v>339</v>
      </c>
      <c r="C13" s="93"/>
      <c r="D13" s="93"/>
      <c r="E13" s="66">
        <f>SUBTOTAL(9,E14:E18)</f>
        <v>3</v>
      </c>
      <c r="F13" s="67"/>
      <c r="G13" s="67"/>
      <c r="H13" s="67"/>
      <c r="I13" s="68"/>
      <c r="J13" s="67"/>
      <c r="K13" s="67"/>
      <c r="L13" s="67"/>
      <c r="M13" s="67"/>
      <c r="N13" s="67"/>
      <c r="O13" s="69"/>
      <c r="P13" s="70"/>
      <c r="Q13" s="70"/>
      <c r="R13" s="70"/>
      <c r="S13" s="67"/>
      <c r="T13" s="70"/>
      <c r="U13" s="67"/>
      <c r="V13" s="71"/>
      <c r="W13" s="72"/>
      <c r="Y13" s="10"/>
    </row>
    <row r="14" spans="1:25" s="44" customFormat="1" ht="20.25" customHeight="1" outlineLevel="1">
      <c r="A14" s="38"/>
      <c r="B14" s="94" t="s">
        <v>952</v>
      </c>
      <c r="C14" s="95" t="s">
        <v>950</v>
      </c>
      <c r="D14" s="95"/>
      <c r="E14" s="39">
        <f>SUBTOTAL(9,E15:E18)</f>
        <v>3</v>
      </c>
      <c r="F14" s="40"/>
      <c r="G14" s="40"/>
      <c r="H14" s="40"/>
      <c r="I14" s="41"/>
      <c r="J14" s="40"/>
      <c r="K14" s="40"/>
      <c r="L14" s="40"/>
      <c r="M14" s="40"/>
      <c r="N14" s="40"/>
      <c r="O14" s="42"/>
      <c r="P14" s="42"/>
      <c r="Q14" s="42"/>
      <c r="R14" s="42"/>
      <c r="S14" s="40"/>
      <c r="T14" s="42"/>
      <c r="U14" s="40"/>
      <c r="V14" s="43"/>
      <c r="W14" s="41"/>
      <c r="Y14" s="10"/>
    </row>
    <row r="15" spans="1:25" s="51" customFormat="1" ht="20.25" customHeight="1" outlineLevel="2">
      <c r="A15" s="45"/>
      <c r="B15" s="90" t="s">
        <v>1280</v>
      </c>
      <c r="C15" s="91"/>
      <c r="D15" s="91" t="s">
        <v>951</v>
      </c>
      <c r="E15" s="46">
        <f>SUBTOTAL(9,E16:E18)</f>
        <v>3</v>
      </c>
      <c r="F15" s="47"/>
      <c r="G15" s="47"/>
      <c r="H15" s="47"/>
      <c r="I15" s="48"/>
      <c r="J15" s="47"/>
      <c r="K15" s="47"/>
      <c r="L15" s="47"/>
      <c r="M15" s="47"/>
      <c r="N15" s="47"/>
      <c r="O15" s="49"/>
      <c r="P15" s="49"/>
      <c r="Q15" s="49"/>
      <c r="R15" s="49"/>
      <c r="S15" s="47"/>
      <c r="T15" s="49"/>
      <c r="U15" s="47"/>
      <c r="V15" s="50"/>
      <c r="W15" s="48"/>
      <c r="Y15" s="10"/>
    </row>
    <row r="16" spans="1:25" s="10" customFormat="1" ht="161.25" customHeight="1">
      <c r="A16" s="52">
        <v>4</v>
      </c>
      <c r="B16" s="53" t="s">
        <v>339</v>
      </c>
      <c r="C16" s="54" t="s">
        <v>142</v>
      </c>
      <c r="D16" s="54" t="s">
        <v>285</v>
      </c>
      <c r="E16" s="55">
        <v>1</v>
      </c>
      <c r="F16" s="56">
        <v>112</v>
      </c>
      <c r="G16" s="57" t="s">
        <v>340</v>
      </c>
      <c r="H16" s="57" t="s">
        <v>740</v>
      </c>
      <c r="I16" s="58">
        <v>20040411201355</v>
      </c>
      <c r="J16" s="59" t="s">
        <v>934</v>
      </c>
      <c r="K16" s="59" t="s">
        <v>243</v>
      </c>
      <c r="L16" s="59" t="s">
        <v>335</v>
      </c>
      <c r="M16" s="59" t="s">
        <v>945</v>
      </c>
      <c r="N16" s="59" t="s">
        <v>337</v>
      </c>
      <c r="O16" s="60">
        <v>27047881.670000002</v>
      </c>
      <c r="P16" s="60">
        <v>21468460.77</v>
      </c>
      <c r="Q16" s="60">
        <v>1198754.06</v>
      </c>
      <c r="R16" s="60">
        <v>18858739.579999998</v>
      </c>
      <c r="S16" s="61" t="s">
        <v>1744</v>
      </c>
      <c r="T16" s="60">
        <v>30856356.920000002</v>
      </c>
      <c r="U16" s="62" t="s">
        <v>338</v>
      </c>
      <c r="V16" s="63" t="s">
        <v>1393</v>
      </c>
      <c r="W16" s="64">
        <f>IF(OR(LEFT(I16)="7",LEFT(I16,1)="8"),VALUE(RIGHT(I16,3)),VALUE(RIGHT(I16,4)))</f>
        <v>1355</v>
      </c>
    </row>
    <row r="17" spans="1:25" s="10" customFormat="1" ht="161.25" customHeight="1">
      <c r="A17" s="52">
        <v>4</v>
      </c>
      <c r="B17" s="53" t="s">
        <v>339</v>
      </c>
      <c r="C17" s="54" t="s">
        <v>142</v>
      </c>
      <c r="D17" s="54" t="s">
        <v>285</v>
      </c>
      <c r="E17" s="55">
        <v>1</v>
      </c>
      <c r="F17" s="56">
        <v>112</v>
      </c>
      <c r="G17" s="57" t="s">
        <v>340</v>
      </c>
      <c r="H17" s="57" t="s">
        <v>740</v>
      </c>
      <c r="I17" s="58">
        <v>20000411301118</v>
      </c>
      <c r="J17" s="59" t="s">
        <v>931</v>
      </c>
      <c r="K17" s="59" t="s">
        <v>932</v>
      </c>
      <c r="L17" s="59" t="s">
        <v>335</v>
      </c>
      <c r="M17" s="59" t="s">
        <v>945</v>
      </c>
      <c r="N17" s="59" t="s">
        <v>933</v>
      </c>
      <c r="O17" s="60">
        <v>11931966.560000001</v>
      </c>
      <c r="P17" s="60">
        <v>0</v>
      </c>
      <c r="Q17" s="60">
        <v>19434.95</v>
      </c>
      <c r="R17" s="60">
        <v>3867122.62</v>
      </c>
      <c r="S17" s="61" t="s">
        <v>1745</v>
      </c>
      <c r="T17" s="60">
        <v>8084278.8899999997</v>
      </c>
      <c r="U17" s="62" t="s">
        <v>338</v>
      </c>
      <c r="V17" s="63" t="s">
        <v>1392</v>
      </c>
      <c r="W17" s="64">
        <f>IF(OR(LEFT(I17)="7",LEFT(I17,1)="8"),VALUE(RIGHT(I17,3)),VALUE(RIGHT(I17,4)))</f>
        <v>1118</v>
      </c>
    </row>
    <row r="18" spans="1:25" s="10" customFormat="1" ht="126" customHeight="1">
      <c r="A18" s="52">
        <v>4</v>
      </c>
      <c r="B18" s="53" t="s">
        <v>339</v>
      </c>
      <c r="C18" s="54" t="s">
        <v>142</v>
      </c>
      <c r="D18" s="54" t="s">
        <v>285</v>
      </c>
      <c r="E18" s="55">
        <v>1</v>
      </c>
      <c r="F18" s="56">
        <v>200</v>
      </c>
      <c r="G18" s="57" t="s">
        <v>935</v>
      </c>
      <c r="H18" s="57" t="s">
        <v>740</v>
      </c>
      <c r="I18" s="58">
        <v>20050420001404</v>
      </c>
      <c r="J18" s="59" t="s">
        <v>936</v>
      </c>
      <c r="K18" s="59" t="s">
        <v>937</v>
      </c>
      <c r="L18" s="59" t="s">
        <v>335</v>
      </c>
      <c r="M18" s="59" t="s">
        <v>945</v>
      </c>
      <c r="N18" s="59" t="s">
        <v>938</v>
      </c>
      <c r="O18" s="60">
        <v>399600600.35000002</v>
      </c>
      <c r="P18" s="60">
        <v>360714000</v>
      </c>
      <c r="Q18" s="60">
        <v>24979257.370000001</v>
      </c>
      <c r="R18" s="60">
        <v>169333030.22</v>
      </c>
      <c r="S18" s="61" t="s">
        <v>1746</v>
      </c>
      <c r="T18" s="60">
        <v>615960827.5</v>
      </c>
      <c r="U18" s="62" t="s">
        <v>338</v>
      </c>
      <c r="V18" s="63" t="s">
        <v>1747</v>
      </c>
      <c r="W18" s="64">
        <f>IF(OR(LEFT(I18)="7",LEFT(I18,1)="8"),VALUE(RIGHT(I18,3)),VALUE(RIGHT(I18,4)))</f>
        <v>1404</v>
      </c>
    </row>
    <row r="19" spans="1:25" s="37" customFormat="1" ht="20.25" customHeight="1" outlineLevel="3">
      <c r="A19" s="65"/>
      <c r="B19" s="92" t="s">
        <v>940</v>
      </c>
      <c r="C19" s="93"/>
      <c r="D19" s="93"/>
      <c r="E19" s="66">
        <f>SUBTOTAL(9,E20:E26)</f>
        <v>3</v>
      </c>
      <c r="F19" s="67"/>
      <c r="G19" s="67"/>
      <c r="H19" s="67"/>
      <c r="I19" s="68"/>
      <c r="J19" s="67"/>
      <c r="K19" s="67"/>
      <c r="L19" s="67"/>
      <c r="M19" s="67"/>
      <c r="N19" s="67"/>
      <c r="O19" s="69"/>
      <c r="P19" s="70"/>
      <c r="Q19" s="70"/>
      <c r="R19" s="70"/>
      <c r="S19" s="67"/>
      <c r="T19" s="70"/>
      <c r="U19" s="67"/>
      <c r="V19" s="71"/>
      <c r="W19" s="72"/>
      <c r="Y19" s="10"/>
    </row>
    <row r="20" spans="1:25" s="44" customFormat="1" ht="20.25" customHeight="1" outlineLevel="1">
      <c r="A20" s="38"/>
      <c r="B20" s="94" t="s">
        <v>952</v>
      </c>
      <c r="C20" s="95" t="s">
        <v>950</v>
      </c>
      <c r="D20" s="95"/>
      <c r="E20" s="39">
        <f>SUBTOTAL(9,E21:E22)</f>
        <v>1</v>
      </c>
      <c r="F20" s="40"/>
      <c r="G20" s="40"/>
      <c r="H20" s="40"/>
      <c r="I20" s="41"/>
      <c r="J20" s="40"/>
      <c r="K20" s="40"/>
      <c r="L20" s="40"/>
      <c r="M20" s="40"/>
      <c r="N20" s="40"/>
      <c r="O20" s="42"/>
      <c r="P20" s="42"/>
      <c r="Q20" s="42"/>
      <c r="R20" s="42"/>
      <c r="S20" s="40"/>
      <c r="T20" s="42"/>
      <c r="U20" s="40"/>
      <c r="V20" s="43"/>
      <c r="W20" s="41"/>
      <c r="Y20" s="10"/>
    </row>
    <row r="21" spans="1:25" s="51" customFormat="1" ht="20.25" customHeight="1" outlineLevel="2">
      <c r="A21" s="45"/>
      <c r="B21" s="90" t="s">
        <v>406</v>
      </c>
      <c r="C21" s="91"/>
      <c r="D21" s="91"/>
      <c r="E21" s="46">
        <f>SUBTOTAL(9,E22:E22)</f>
        <v>1</v>
      </c>
      <c r="F21" s="47"/>
      <c r="G21" s="47"/>
      <c r="H21" s="47"/>
      <c r="I21" s="48"/>
      <c r="J21" s="47"/>
      <c r="K21" s="47"/>
      <c r="L21" s="47"/>
      <c r="M21" s="47"/>
      <c r="N21" s="47"/>
      <c r="O21" s="49"/>
      <c r="P21" s="49"/>
      <c r="Q21" s="49"/>
      <c r="R21" s="49"/>
      <c r="S21" s="47"/>
      <c r="T21" s="49"/>
      <c r="U21" s="47"/>
      <c r="V21" s="50"/>
      <c r="W21" s="48"/>
      <c r="Y21" s="10"/>
    </row>
    <row r="22" spans="1:25" s="10" customFormat="1" ht="161.25" customHeight="1">
      <c r="A22" s="52">
        <v>5</v>
      </c>
      <c r="B22" s="53" t="s">
        <v>940</v>
      </c>
      <c r="C22" s="54" t="s">
        <v>142</v>
      </c>
      <c r="D22" s="54" t="s">
        <v>285</v>
      </c>
      <c r="E22" s="55">
        <v>1</v>
      </c>
      <c r="F22" s="56">
        <v>514</v>
      </c>
      <c r="G22" s="57" t="s">
        <v>1329</v>
      </c>
      <c r="H22" s="57" t="s">
        <v>740</v>
      </c>
      <c r="I22" s="58" t="s">
        <v>1093</v>
      </c>
      <c r="J22" s="59" t="s">
        <v>1094</v>
      </c>
      <c r="K22" s="59" t="s">
        <v>94</v>
      </c>
      <c r="L22" s="59" t="s">
        <v>335</v>
      </c>
      <c r="M22" s="59" t="s">
        <v>552</v>
      </c>
      <c r="N22" s="59" t="s">
        <v>938</v>
      </c>
      <c r="O22" s="60">
        <v>98665430.829999998</v>
      </c>
      <c r="P22" s="60">
        <v>49033620.5</v>
      </c>
      <c r="Q22" s="60">
        <v>2157543.5</v>
      </c>
      <c r="R22" s="60">
        <v>32351006.43</v>
      </c>
      <c r="S22" s="61" t="s">
        <v>1748</v>
      </c>
      <c r="T22" s="60">
        <v>144185107.11000001</v>
      </c>
      <c r="U22" s="62" t="s">
        <v>946</v>
      </c>
      <c r="V22" s="63" t="s">
        <v>1749</v>
      </c>
      <c r="W22" s="64">
        <f>IF(OR(LEFT(I22)="7",LEFT(I22,1)="8"),VALUE(RIGHT(I22,3)),VALUE(RIGHT(I22,4)))</f>
        <v>31</v>
      </c>
    </row>
    <row r="23" spans="1:25" s="44" customFormat="1" ht="20.25" customHeight="1" outlineLevel="1">
      <c r="A23" s="38"/>
      <c r="B23" s="94" t="s">
        <v>231</v>
      </c>
      <c r="C23" s="95" t="s">
        <v>950</v>
      </c>
      <c r="D23" s="95"/>
      <c r="E23" s="39">
        <f>SUBTOTAL(9,E24:E26)</f>
        <v>2</v>
      </c>
      <c r="F23" s="40"/>
      <c r="G23" s="40"/>
      <c r="H23" s="40"/>
      <c r="I23" s="41"/>
      <c r="J23" s="40"/>
      <c r="K23" s="40"/>
      <c r="L23" s="40"/>
      <c r="M23" s="40"/>
      <c r="N23" s="40"/>
      <c r="O23" s="42"/>
      <c r="P23" s="42"/>
      <c r="Q23" s="42"/>
      <c r="R23" s="42"/>
      <c r="S23" s="40"/>
      <c r="T23" s="42"/>
      <c r="U23" s="40"/>
      <c r="V23" s="43"/>
      <c r="W23" s="41"/>
      <c r="Y23" s="10"/>
    </row>
    <row r="24" spans="1:25" s="51" customFormat="1" ht="20.25" customHeight="1" outlineLevel="2">
      <c r="A24" s="45"/>
      <c r="B24" s="90" t="s">
        <v>406</v>
      </c>
      <c r="C24" s="91"/>
      <c r="D24" s="91"/>
      <c r="E24" s="46">
        <f>SUBTOTAL(9,E25:E26)</f>
        <v>2</v>
      </c>
      <c r="F24" s="47"/>
      <c r="G24" s="47"/>
      <c r="H24" s="47"/>
      <c r="I24" s="48"/>
      <c r="J24" s="47"/>
      <c r="K24" s="47"/>
      <c r="L24" s="47"/>
      <c r="M24" s="47"/>
      <c r="N24" s="47"/>
      <c r="O24" s="49"/>
      <c r="P24" s="49"/>
      <c r="Q24" s="49"/>
      <c r="R24" s="49"/>
      <c r="S24" s="47"/>
      <c r="T24" s="49"/>
      <c r="U24" s="47"/>
      <c r="V24" s="50"/>
      <c r="W24" s="48"/>
      <c r="Y24" s="10"/>
    </row>
    <row r="25" spans="1:25" s="10" customFormat="1" ht="111" customHeight="1">
      <c r="A25" s="52">
        <v>5</v>
      </c>
      <c r="B25" s="53" t="s">
        <v>940</v>
      </c>
      <c r="C25" s="54" t="s">
        <v>95</v>
      </c>
      <c r="D25" s="54" t="s">
        <v>285</v>
      </c>
      <c r="E25" s="55">
        <v>1</v>
      </c>
      <c r="F25" s="56">
        <v>500</v>
      </c>
      <c r="G25" s="57" t="s">
        <v>1671</v>
      </c>
      <c r="H25" s="57" t="s">
        <v>1329</v>
      </c>
      <c r="I25" s="58">
        <v>20100550001538</v>
      </c>
      <c r="J25" s="59" t="s">
        <v>1672</v>
      </c>
      <c r="K25" s="59" t="s">
        <v>1673</v>
      </c>
      <c r="L25" s="59" t="s">
        <v>981</v>
      </c>
      <c r="M25" s="59" t="s">
        <v>900</v>
      </c>
      <c r="N25" s="59" t="s">
        <v>933</v>
      </c>
      <c r="O25" s="60">
        <v>0</v>
      </c>
      <c r="P25" s="60">
        <v>0</v>
      </c>
      <c r="Q25" s="60">
        <v>1601746.88</v>
      </c>
      <c r="R25" s="60">
        <v>12422367.49</v>
      </c>
      <c r="S25" s="61" t="s">
        <v>1674</v>
      </c>
      <c r="T25" s="60">
        <v>90348179.390000001</v>
      </c>
      <c r="U25" s="62" t="s">
        <v>946</v>
      </c>
      <c r="V25" s="63" t="s">
        <v>1750</v>
      </c>
      <c r="W25" s="64">
        <f>IF(OR(LEFT(I25)="7",LEFT(I25,1)="8"),VALUE(RIGHT(I25,3)),VALUE(RIGHT(I25,4)))</f>
        <v>1538</v>
      </c>
    </row>
    <row r="26" spans="1:25" s="10" customFormat="1" ht="147.75" customHeight="1">
      <c r="A26" s="52">
        <v>5</v>
      </c>
      <c r="B26" s="53" t="s">
        <v>940</v>
      </c>
      <c r="C26" s="54" t="s">
        <v>95</v>
      </c>
      <c r="D26" s="54" t="s">
        <v>285</v>
      </c>
      <c r="E26" s="55">
        <v>1</v>
      </c>
      <c r="F26" s="56">
        <v>612</v>
      </c>
      <c r="G26" s="57" t="s">
        <v>164</v>
      </c>
      <c r="H26" s="57" t="s">
        <v>164</v>
      </c>
      <c r="I26" s="58">
        <v>20070561201459</v>
      </c>
      <c r="J26" s="59" t="s">
        <v>163</v>
      </c>
      <c r="K26" s="59" t="s">
        <v>244</v>
      </c>
      <c r="L26" s="59" t="s">
        <v>981</v>
      </c>
      <c r="M26" s="59" t="s">
        <v>900</v>
      </c>
      <c r="N26" s="59" t="s">
        <v>337</v>
      </c>
      <c r="O26" s="60">
        <v>19196620.84</v>
      </c>
      <c r="P26" s="60">
        <v>18176947.579999998</v>
      </c>
      <c r="Q26" s="60">
        <v>5456.42</v>
      </c>
      <c r="R26" s="60">
        <v>18918493.52</v>
      </c>
      <c r="S26" s="61" t="s">
        <v>1751</v>
      </c>
      <c r="T26" s="60">
        <v>18460531.32</v>
      </c>
      <c r="U26" s="62" t="s">
        <v>338</v>
      </c>
      <c r="V26" s="63" t="s">
        <v>1752</v>
      </c>
      <c r="W26" s="64">
        <f>IF(OR(LEFT(I26)="7",LEFT(I26,1)="8"),VALUE(RIGHT(I26,3)),VALUE(RIGHT(I26,4)))</f>
        <v>1459</v>
      </c>
    </row>
    <row r="27" spans="1:25" s="37" customFormat="1" ht="27" customHeight="1" outlineLevel="3">
      <c r="A27" s="65"/>
      <c r="B27" s="92" t="s">
        <v>144</v>
      </c>
      <c r="C27" s="93"/>
      <c r="D27" s="93"/>
      <c r="E27" s="66">
        <f>SUBTOTAL(9,E30:E128)</f>
        <v>92</v>
      </c>
      <c r="F27" s="67"/>
      <c r="G27" s="67"/>
      <c r="H27" s="67"/>
      <c r="I27" s="68"/>
      <c r="J27" s="67"/>
      <c r="K27" s="67"/>
      <c r="L27" s="67"/>
      <c r="M27" s="67"/>
      <c r="N27" s="67"/>
      <c r="O27" s="69"/>
      <c r="P27" s="70"/>
      <c r="Q27" s="70"/>
      <c r="R27" s="70"/>
      <c r="S27" s="67"/>
      <c r="T27" s="70"/>
      <c r="U27" s="67"/>
      <c r="V27" s="71"/>
      <c r="W27" s="72"/>
      <c r="Y27" s="10"/>
    </row>
    <row r="28" spans="1:25" s="44" customFormat="1" ht="20.25" customHeight="1" outlineLevel="1">
      <c r="A28" s="38"/>
      <c r="B28" s="94" t="s">
        <v>952</v>
      </c>
      <c r="C28" s="95" t="s">
        <v>950</v>
      </c>
      <c r="D28" s="95"/>
      <c r="E28" s="39">
        <f>SUBTOTAL(9,E30:E109)</f>
        <v>78</v>
      </c>
      <c r="F28" s="40"/>
      <c r="G28" s="40"/>
      <c r="H28" s="40"/>
      <c r="I28" s="41"/>
      <c r="J28" s="40"/>
      <c r="K28" s="40"/>
      <c r="L28" s="40"/>
      <c r="M28" s="40"/>
      <c r="N28" s="40"/>
      <c r="O28" s="42"/>
      <c r="P28" s="42"/>
      <c r="Q28" s="42"/>
      <c r="R28" s="42"/>
      <c r="S28" s="40"/>
      <c r="T28" s="42"/>
      <c r="U28" s="40"/>
      <c r="V28" s="43"/>
      <c r="W28" s="41"/>
      <c r="Y28" s="10"/>
    </row>
    <row r="29" spans="1:25" s="51" customFormat="1" ht="20.25" customHeight="1" outlineLevel="2">
      <c r="A29" s="45"/>
      <c r="B29" s="90" t="s">
        <v>406</v>
      </c>
      <c r="C29" s="91"/>
      <c r="D29" s="91"/>
      <c r="E29" s="46">
        <f>SUBTOTAL(9,E30:E96)</f>
        <v>67</v>
      </c>
      <c r="F29" s="47"/>
      <c r="G29" s="47"/>
      <c r="H29" s="47"/>
      <c r="I29" s="48"/>
      <c r="J29" s="47"/>
      <c r="K29" s="47"/>
      <c r="L29" s="47"/>
      <c r="M29" s="47"/>
      <c r="N29" s="47"/>
      <c r="O29" s="49"/>
      <c r="P29" s="49"/>
      <c r="Q29" s="49"/>
      <c r="R29" s="49"/>
      <c r="S29" s="47"/>
      <c r="T29" s="49"/>
      <c r="U29" s="47"/>
      <c r="V29" s="50"/>
      <c r="W29" s="48"/>
      <c r="Y29" s="10"/>
    </row>
    <row r="30" spans="1:25" s="10" customFormat="1" ht="161.25" customHeight="1">
      <c r="A30" s="52">
        <v>6</v>
      </c>
      <c r="B30" s="53" t="s">
        <v>144</v>
      </c>
      <c r="C30" s="54" t="s">
        <v>142</v>
      </c>
      <c r="D30" s="54" t="s">
        <v>285</v>
      </c>
      <c r="E30" s="55">
        <v>1</v>
      </c>
      <c r="F30" s="56">
        <v>211</v>
      </c>
      <c r="G30" s="57" t="s">
        <v>316</v>
      </c>
      <c r="H30" s="57" t="s">
        <v>740</v>
      </c>
      <c r="I30" s="58">
        <v>20010620001161</v>
      </c>
      <c r="J30" s="59" t="s">
        <v>317</v>
      </c>
      <c r="K30" s="59" t="s">
        <v>1082</v>
      </c>
      <c r="L30" s="59" t="s">
        <v>335</v>
      </c>
      <c r="M30" s="59" t="s">
        <v>336</v>
      </c>
      <c r="N30" s="59" t="s">
        <v>233</v>
      </c>
      <c r="O30" s="60">
        <v>25177501987.619999</v>
      </c>
      <c r="P30" s="60">
        <v>3453498560</v>
      </c>
      <c r="Q30" s="60">
        <v>1095864336.3299999</v>
      </c>
      <c r="R30" s="60">
        <v>10303593126.559999</v>
      </c>
      <c r="S30" s="61" t="s">
        <v>1753</v>
      </c>
      <c r="T30" s="60">
        <v>19423271757.389999</v>
      </c>
      <c r="U30" s="62" t="s">
        <v>338</v>
      </c>
      <c r="V30" s="63" t="s">
        <v>1754</v>
      </c>
      <c r="W30" s="64">
        <f t="shared" ref="W30:W61" si="0">IF(OR(LEFT(I30)="7",LEFT(I30,1)="8"),VALUE(RIGHT(I30,3)),VALUE(RIGHT(I30,4)))</f>
        <v>1161</v>
      </c>
    </row>
    <row r="31" spans="1:25" s="10" customFormat="1" ht="140.25" customHeight="1">
      <c r="A31" s="52">
        <v>6</v>
      </c>
      <c r="B31" s="53" t="s">
        <v>144</v>
      </c>
      <c r="C31" s="54" t="s">
        <v>142</v>
      </c>
      <c r="D31" s="54" t="s">
        <v>285</v>
      </c>
      <c r="E31" s="55">
        <v>1</v>
      </c>
      <c r="F31" s="56">
        <v>212</v>
      </c>
      <c r="G31" s="57" t="s">
        <v>319</v>
      </c>
      <c r="H31" s="57" t="s">
        <v>740</v>
      </c>
      <c r="I31" s="58" t="s">
        <v>320</v>
      </c>
      <c r="J31" s="59" t="s">
        <v>769</v>
      </c>
      <c r="K31" s="59" t="s">
        <v>686</v>
      </c>
      <c r="L31" s="59" t="s">
        <v>335</v>
      </c>
      <c r="M31" s="59" t="s">
        <v>945</v>
      </c>
      <c r="N31" s="59" t="s">
        <v>337</v>
      </c>
      <c r="O31" s="60">
        <v>0</v>
      </c>
      <c r="P31" s="60">
        <v>0</v>
      </c>
      <c r="Q31" s="60">
        <v>0</v>
      </c>
      <c r="R31" s="60">
        <v>0</v>
      </c>
      <c r="S31" s="61" t="s">
        <v>1755</v>
      </c>
      <c r="T31" s="60">
        <v>0</v>
      </c>
      <c r="U31" s="62" t="s">
        <v>946</v>
      </c>
      <c r="V31" s="63" t="s">
        <v>1394</v>
      </c>
      <c r="W31" s="64">
        <f t="shared" si="0"/>
        <v>183</v>
      </c>
    </row>
    <row r="32" spans="1:25" s="10" customFormat="1" ht="182.25" customHeight="1">
      <c r="A32" s="52">
        <v>6</v>
      </c>
      <c r="B32" s="53" t="s">
        <v>144</v>
      </c>
      <c r="C32" s="54" t="s">
        <v>142</v>
      </c>
      <c r="D32" s="54" t="s">
        <v>285</v>
      </c>
      <c r="E32" s="55">
        <v>1</v>
      </c>
      <c r="F32" s="56">
        <v>212</v>
      </c>
      <c r="G32" s="57" t="s">
        <v>319</v>
      </c>
      <c r="H32" s="57" t="s">
        <v>740</v>
      </c>
      <c r="I32" s="58">
        <v>700003100051</v>
      </c>
      <c r="J32" s="59" t="s">
        <v>726</v>
      </c>
      <c r="K32" s="59" t="s">
        <v>274</v>
      </c>
      <c r="L32" s="59" t="s">
        <v>335</v>
      </c>
      <c r="M32" s="59" t="s">
        <v>945</v>
      </c>
      <c r="N32" s="59" t="s">
        <v>1100</v>
      </c>
      <c r="O32" s="60">
        <v>1940500.2</v>
      </c>
      <c r="P32" s="60">
        <v>1551</v>
      </c>
      <c r="Q32" s="60">
        <v>87376.14</v>
      </c>
      <c r="R32" s="60">
        <v>132169.9</v>
      </c>
      <c r="S32" s="61" t="s">
        <v>1756</v>
      </c>
      <c r="T32" s="60">
        <v>1897257.44</v>
      </c>
      <c r="U32" s="62" t="s">
        <v>338</v>
      </c>
      <c r="V32" s="63" t="s">
        <v>1675</v>
      </c>
      <c r="W32" s="64">
        <f t="shared" si="0"/>
        <v>51</v>
      </c>
    </row>
    <row r="33" spans="1:23" s="10" customFormat="1" ht="161.25" customHeight="1">
      <c r="A33" s="52">
        <v>6</v>
      </c>
      <c r="B33" s="53" t="s">
        <v>144</v>
      </c>
      <c r="C33" s="54" t="s">
        <v>142</v>
      </c>
      <c r="D33" s="54" t="s">
        <v>285</v>
      </c>
      <c r="E33" s="55">
        <v>1</v>
      </c>
      <c r="F33" s="56">
        <v>213</v>
      </c>
      <c r="G33" s="57" t="s">
        <v>1081</v>
      </c>
      <c r="H33" s="57" t="s">
        <v>740</v>
      </c>
      <c r="I33" s="58">
        <v>20000620001120</v>
      </c>
      <c r="J33" s="59" t="s">
        <v>275</v>
      </c>
      <c r="K33" s="59" t="s">
        <v>245</v>
      </c>
      <c r="L33" s="59" t="s">
        <v>335</v>
      </c>
      <c r="M33" s="59" t="s">
        <v>336</v>
      </c>
      <c r="N33" s="59" t="s">
        <v>337</v>
      </c>
      <c r="O33" s="60">
        <v>1981824552</v>
      </c>
      <c r="P33" s="60">
        <v>165167725.84999999</v>
      </c>
      <c r="Q33" s="60">
        <v>84671342.650000006</v>
      </c>
      <c r="R33" s="60">
        <v>420872096.39999998</v>
      </c>
      <c r="S33" s="61" t="s">
        <v>1757</v>
      </c>
      <c r="T33" s="60">
        <v>1810791524.0999999</v>
      </c>
      <c r="U33" s="62" t="s">
        <v>338</v>
      </c>
      <c r="V33" s="63" t="s">
        <v>1758</v>
      </c>
      <c r="W33" s="64">
        <f t="shared" si="0"/>
        <v>1120</v>
      </c>
    </row>
    <row r="34" spans="1:23" s="10" customFormat="1" ht="142.5" customHeight="1">
      <c r="A34" s="52">
        <v>6</v>
      </c>
      <c r="B34" s="53" t="s">
        <v>144</v>
      </c>
      <c r="C34" s="54" t="s">
        <v>142</v>
      </c>
      <c r="D34" s="54" t="s">
        <v>285</v>
      </c>
      <c r="E34" s="55">
        <v>1</v>
      </c>
      <c r="F34" s="56">
        <v>215</v>
      </c>
      <c r="G34" s="57" t="s">
        <v>763</v>
      </c>
      <c r="H34" s="57" t="s">
        <v>740</v>
      </c>
      <c r="I34" s="58" t="s">
        <v>947</v>
      </c>
      <c r="J34" s="59" t="s">
        <v>230</v>
      </c>
      <c r="K34" s="59" t="s">
        <v>321</v>
      </c>
      <c r="L34" s="59" t="s">
        <v>335</v>
      </c>
      <c r="M34" s="59" t="s">
        <v>945</v>
      </c>
      <c r="N34" s="59" t="s">
        <v>337</v>
      </c>
      <c r="O34" s="60">
        <v>71674001.780000001</v>
      </c>
      <c r="P34" s="60">
        <v>0</v>
      </c>
      <c r="Q34" s="60">
        <v>2564292.36</v>
      </c>
      <c r="R34" s="60">
        <v>31926187.469999999</v>
      </c>
      <c r="S34" s="61" t="s">
        <v>1759</v>
      </c>
      <c r="T34" s="60">
        <v>42312106.670000002</v>
      </c>
      <c r="U34" s="62" t="s">
        <v>338</v>
      </c>
      <c r="V34" s="63" t="s">
        <v>1760</v>
      </c>
      <c r="W34" s="64">
        <f t="shared" si="0"/>
        <v>48</v>
      </c>
    </row>
    <row r="35" spans="1:23" s="10" customFormat="1" ht="177.75" customHeight="1">
      <c r="A35" s="52">
        <v>6</v>
      </c>
      <c r="B35" s="53" t="s">
        <v>144</v>
      </c>
      <c r="C35" s="54" t="s">
        <v>142</v>
      </c>
      <c r="D35" s="54" t="s">
        <v>285</v>
      </c>
      <c r="E35" s="55">
        <v>1</v>
      </c>
      <c r="F35" s="56">
        <v>410</v>
      </c>
      <c r="G35" s="57" t="s">
        <v>974</v>
      </c>
      <c r="H35" s="57" t="s">
        <v>740</v>
      </c>
      <c r="I35" s="58">
        <v>700006810050</v>
      </c>
      <c r="J35" s="59" t="s">
        <v>975</v>
      </c>
      <c r="K35" s="59" t="s">
        <v>246</v>
      </c>
      <c r="L35" s="59" t="s">
        <v>335</v>
      </c>
      <c r="M35" s="59" t="s">
        <v>945</v>
      </c>
      <c r="N35" s="59" t="s">
        <v>337</v>
      </c>
      <c r="O35" s="60">
        <v>17061256.07</v>
      </c>
      <c r="P35" s="60">
        <v>2570000</v>
      </c>
      <c r="Q35" s="60">
        <v>675675.2</v>
      </c>
      <c r="R35" s="60">
        <v>4875983.24</v>
      </c>
      <c r="S35" s="61" t="s">
        <v>1761</v>
      </c>
      <c r="T35" s="60">
        <v>15430948.029999999</v>
      </c>
      <c r="U35" s="62" t="s">
        <v>338</v>
      </c>
      <c r="V35" s="63" t="s">
        <v>1762</v>
      </c>
      <c r="W35" s="64">
        <f t="shared" si="0"/>
        <v>50</v>
      </c>
    </row>
    <row r="36" spans="1:23" s="10" customFormat="1" ht="161.25" customHeight="1">
      <c r="A36" s="52">
        <v>6</v>
      </c>
      <c r="B36" s="53" t="s">
        <v>144</v>
      </c>
      <c r="C36" s="54" t="s">
        <v>142</v>
      </c>
      <c r="D36" s="54" t="s">
        <v>285</v>
      </c>
      <c r="E36" s="55">
        <v>1</v>
      </c>
      <c r="F36" s="56">
        <v>410</v>
      </c>
      <c r="G36" s="57" t="s">
        <v>974</v>
      </c>
      <c r="H36" s="57" t="s">
        <v>740</v>
      </c>
      <c r="I36" s="58">
        <v>20020641001235</v>
      </c>
      <c r="J36" s="59" t="s">
        <v>976</v>
      </c>
      <c r="K36" s="59" t="s">
        <v>977</v>
      </c>
      <c r="L36" s="59" t="s">
        <v>335</v>
      </c>
      <c r="M36" s="59" t="s">
        <v>945</v>
      </c>
      <c r="N36" s="59" t="s">
        <v>337</v>
      </c>
      <c r="O36" s="60">
        <v>873467369.08000004</v>
      </c>
      <c r="P36" s="60">
        <v>0</v>
      </c>
      <c r="Q36" s="60">
        <v>7835656.3700000001</v>
      </c>
      <c r="R36" s="60">
        <v>329792453.41000003</v>
      </c>
      <c r="S36" s="61" t="s">
        <v>1763</v>
      </c>
      <c r="T36" s="60">
        <v>551510572.03999996</v>
      </c>
      <c r="U36" s="62" t="s">
        <v>338</v>
      </c>
      <c r="V36" s="63" t="s">
        <v>1764</v>
      </c>
      <c r="W36" s="64">
        <f t="shared" si="0"/>
        <v>1235</v>
      </c>
    </row>
    <row r="37" spans="1:23" s="10" customFormat="1" ht="178.5" customHeight="1">
      <c r="A37" s="52">
        <v>6</v>
      </c>
      <c r="B37" s="53" t="s">
        <v>144</v>
      </c>
      <c r="C37" s="54" t="s">
        <v>142</v>
      </c>
      <c r="D37" s="54" t="s">
        <v>285</v>
      </c>
      <c r="E37" s="55">
        <v>1</v>
      </c>
      <c r="F37" s="56">
        <v>411</v>
      </c>
      <c r="G37" s="57" t="s">
        <v>978</v>
      </c>
      <c r="H37" s="57" t="s">
        <v>740</v>
      </c>
      <c r="I37" s="58" t="s">
        <v>979</v>
      </c>
      <c r="J37" s="59" t="s">
        <v>91</v>
      </c>
      <c r="K37" s="59" t="s">
        <v>1084</v>
      </c>
      <c r="L37" s="59" t="s">
        <v>335</v>
      </c>
      <c r="M37" s="59" t="s">
        <v>945</v>
      </c>
      <c r="N37" s="59" t="s">
        <v>337</v>
      </c>
      <c r="O37" s="60">
        <v>4140516026.9699998</v>
      </c>
      <c r="P37" s="60">
        <v>322696655.82999998</v>
      </c>
      <c r="Q37" s="60">
        <v>179782907.88</v>
      </c>
      <c r="R37" s="60">
        <v>644709294.63999999</v>
      </c>
      <c r="S37" s="61" t="s">
        <v>1765</v>
      </c>
      <c r="T37" s="60">
        <v>3998286296.04</v>
      </c>
      <c r="U37" s="62" t="s">
        <v>338</v>
      </c>
      <c r="V37" s="63" t="s">
        <v>1766</v>
      </c>
      <c r="W37" s="64">
        <f t="shared" si="0"/>
        <v>49</v>
      </c>
    </row>
    <row r="38" spans="1:23" s="10" customFormat="1" ht="161.25" customHeight="1">
      <c r="A38" s="52">
        <v>6</v>
      </c>
      <c r="B38" s="53" t="s">
        <v>144</v>
      </c>
      <c r="C38" s="54" t="s">
        <v>142</v>
      </c>
      <c r="D38" s="54" t="s">
        <v>285</v>
      </c>
      <c r="E38" s="55">
        <v>1</v>
      </c>
      <c r="F38" s="56">
        <v>411</v>
      </c>
      <c r="G38" s="57" t="s">
        <v>978</v>
      </c>
      <c r="H38" s="57" t="s">
        <v>740</v>
      </c>
      <c r="I38" s="58">
        <v>20060641101443</v>
      </c>
      <c r="J38" s="59" t="s">
        <v>1330</v>
      </c>
      <c r="K38" s="59" t="s">
        <v>1331</v>
      </c>
      <c r="L38" s="59" t="s">
        <v>335</v>
      </c>
      <c r="M38" s="59" t="s">
        <v>552</v>
      </c>
      <c r="N38" s="59" t="s">
        <v>337</v>
      </c>
      <c r="O38" s="60">
        <v>146025914.06999999</v>
      </c>
      <c r="P38" s="60">
        <v>4053514955.1999998</v>
      </c>
      <c r="Q38" s="60">
        <v>7525698.6699999999</v>
      </c>
      <c r="R38" s="60">
        <v>3941113328.6599998</v>
      </c>
      <c r="S38" s="61" t="s">
        <v>1332</v>
      </c>
      <c r="T38" s="60">
        <v>265953239.28</v>
      </c>
      <c r="U38" s="62" t="s">
        <v>338</v>
      </c>
      <c r="V38" s="63" t="s">
        <v>1395</v>
      </c>
      <c r="W38" s="64">
        <f t="shared" si="0"/>
        <v>1443</v>
      </c>
    </row>
    <row r="39" spans="1:23" s="10" customFormat="1" ht="232.5" customHeight="1">
      <c r="A39" s="52">
        <v>6</v>
      </c>
      <c r="B39" s="53" t="s">
        <v>144</v>
      </c>
      <c r="C39" s="54" t="s">
        <v>142</v>
      </c>
      <c r="D39" s="54" t="s">
        <v>285</v>
      </c>
      <c r="E39" s="55">
        <v>1</v>
      </c>
      <c r="F39" s="56">
        <v>411</v>
      </c>
      <c r="G39" s="57" t="s">
        <v>978</v>
      </c>
      <c r="H39" s="57" t="s">
        <v>740</v>
      </c>
      <c r="I39" s="58">
        <v>20000641101049</v>
      </c>
      <c r="J39" s="59" t="s">
        <v>982</v>
      </c>
      <c r="K39" s="59" t="s">
        <v>248</v>
      </c>
      <c r="L39" s="59" t="s">
        <v>335</v>
      </c>
      <c r="M39" s="59" t="s">
        <v>945</v>
      </c>
      <c r="N39" s="59" t="s">
        <v>233</v>
      </c>
      <c r="O39" s="60">
        <v>12476597703.52</v>
      </c>
      <c r="P39" s="60">
        <f>11379829528.6+9299500000</f>
        <v>20679329528.599998</v>
      </c>
      <c r="Q39" s="60">
        <v>716996393.15999997</v>
      </c>
      <c r="R39" s="60">
        <v>11858041893.280001</v>
      </c>
      <c r="S39" s="61" t="s">
        <v>1767</v>
      </c>
      <c r="T39" s="60">
        <f>12715381732+9299500000</f>
        <v>22014881732</v>
      </c>
      <c r="U39" s="62" t="s">
        <v>338</v>
      </c>
      <c r="V39" s="63" t="s">
        <v>2080</v>
      </c>
      <c r="W39" s="64">
        <f t="shared" si="0"/>
        <v>1049</v>
      </c>
    </row>
    <row r="40" spans="1:23" s="10" customFormat="1" ht="195" customHeight="1">
      <c r="A40" s="52">
        <v>6</v>
      </c>
      <c r="B40" s="53" t="s">
        <v>144</v>
      </c>
      <c r="C40" s="54" t="s">
        <v>142</v>
      </c>
      <c r="D40" s="54" t="s">
        <v>285</v>
      </c>
      <c r="E40" s="55">
        <v>1</v>
      </c>
      <c r="F40" s="56">
        <v>411</v>
      </c>
      <c r="G40" s="57" t="s">
        <v>978</v>
      </c>
      <c r="H40" s="57" t="s">
        <v>740</v>
      </c>
      <c r="I40" s="58">
        <v>20060641101420</v>
      </c>
      <c r="J40" s="59" t="s">
        <v>1201</v>
      </c>
      <c r="K40" s="59" t="s">
        <v>846</v>
      </c>
      <c r="L40" s="59" t="s">
        <v>335</v>
      </c>
      <c r="M40" s="59" t="s">
        <v>945</v>
      </c>
      <c r="N40" s="59" t="s">
        <v>233</v>
      </c>
      <c r="O40" s="60">
        <v>6172336237.7600002</v>
      </c>
      <c r="P40" s="60">
        <v>6643974091</v>
      </c>
      <c r="Q40" s="60">
        <v>294847835.39999998</v>
      </c>
      <c r="R40" s="60">
        <v>6788458409.0600004</v>
      </c>
      <c r="S40" s="61" t="s">
        <v>1768</v>
      </c>
      <c r="T40" s="60">
        <v>6322699755.1000004</v>
      </c>
      <c r="U40" s="62" t="s">
        <v>338</v>
      </c>
      <c r="V40" s="63" t="s">
        <v>1769</v>
      </c>
      <c r="W40" s="64">
        <f t="shared" si="0"/>
        <v>1420</v>
      </c>
    </row>
    <row r="41" spans="1:23" s="10" customFormat="1" ht="138" customHeight="1">
      <c r="A41" s="52">
        <v>6</v>
      </c>
      <c r="B41" s="53" t="s">
        <v>144</v>
      </c>
      <c r="C41" s="54" t="s">
        <v>142</v>
      </c>
      <c r="D41" s="54" t="s">
        <v>285</v>
      </c>
      <c r="E41" s="55">
        <v>1</v>
      </c>
      <c r="F41" s="56">
        <v>411</v>
      </c>
      <c r="G41" s="57" t="s">
        <v>978</v>
      </c>
      <c r="H41" s="57" t="s">
        <v>740</v>
      </c>
      <c r="I41" s="58">
        <v>20080641101499</v>
      </c>
      <c r="J41" s="59" t="s">
        <v>250</v>
      </c>
      <c r="K41" s="59" t="s">
        <v>1202</v>
      </c>
      <c r="L41" s="59" t="s">
        <v>335</v>
      </c>
      <c r="M41" s="59" t="s">
        <v>336</v>
      </c>
      <c r="N41" s="59" t="s">
        <v>233</v>
      </c>
      <c r="O41" s="60">
        <v>14622785522.780001</v>
      </c>
      <c r="P41" s="60">
        <v>0</v>
      </c>
      <c r="Q41" s="60">
        <v>7394429.3799999999</v>
      </c>
      <c r="R41" s="60">
        <v>14630142612.5</v>
      </c>
      <c r="S41" s="61" t="s">
        <v>1770</v>
      </c>
      <c r="T41" s="60">
        <v>37339.660000000003</v>
      </c>
      <c r="U41" s="62" t="s">
        <v>338</v>
      </c>
      <c r="V41" s="63" t="s">
        <v>1396</v>
      </c>
      <c r="W41" s="64">
        <f t="shared" si="0"/>
        <v>1499</v>
      </c>
    </row>
    <row r="42" spans="1:23" s="10" customFormat="1" ht="147.75" customHeight="1">
      <c r="A42" s="52">
        <v>6</v>
      </c>
      <c r="B42" s="53" t="s">
        <v>144</v>
      </c>
      <c r="C42" s="54" t="s">
        <v>142</v>
      </c>
      <c r="D42" s="54" t="s">
        <v>285</v>
      </c>
      <c r="E42" s="55">
        <v>1</v>
      </c>
      <c r="F42" s="56">
        <v>411</v>
      </c>
      <c r="G42" s="57" t="s">
        <v>978</v>
      </c>
      <c r="H42" s="57" t="s">
        <v>740</v>
      </c>
      <c r="I42" s="58">
        <v>20030641101331</v>
      </c>
      <c r="J42" s="59" t="s">
        <v>983</v>
      </c>
      <c r="K42" s="59" t="s">
        <v>249</v>
      </c>
      <c r="L42" s="59" t="s">
        <v>335</v>
      </c>
      <c r="M42" s="59" t="s">
        <v>945</v>
      </c>
      <c r="N42" s="59" t="s">
        <v>933</v>
      </c>
      <c r="O42" s="60">
        <v>325478523.11000001</v>
      </c>
      <c r="P42" s="60">
        <v>0</v>
      </c>
      <c r="Q42" s="60">
        <v>2407235.44</v>
      </c>
      <c r="R42" s="60">
        <v>327759182.01999998</v>
      </c>
      <c r="S42" s="61" t="s">
        <v>1771</v>
      </c>
      <c r="T42" s="60">
        <v>126576.53</v>
      </c>
      <c r="U42" s="62" t="s">
        <v>338</v>
      </c>
      <c r="V42" s="63" t="s">
        <v>1772</v>
      </c>
      <c r="W42" s="64">
        <f t="shared" si="0"/>
        <v>1331</v>
      </c>
    </row>
    <row r="43" spans="1:23" s="10" customFormat="1" ht="216.75" customHeight="1">
      <c r="A43" s="52">
        <v>6</v>
      </c>
      <c r="B43" s="53" t="s">
        <v>144</v>
      </c>
      <c r="C43" s="54" t="s">
        <v>142</v>
      </c>
      <c r="D43" s="54" t="s">
        <v>285</v>
      </c>
      <c r="E43" s="55">
        <v>1</v>
      </c>
      <c r="F43" s="56">
        <v>411</v>
      </c>
      <c r="G43" s="57" t="s">
        <v>978</v>
      </c>
      <c r="H43" s="57" t="s">
        <v>740</v>
      </c>
      <c r="I43" s="58">
        <v>20100641101524</v>
      </c>
      <c r="J43" s="59" t="s">
        <v>1397</v>
      </c>
      <c r="K43" s="59" t="s">
        <v>1398</v>
      </c>
      <c r="L43" s="59" t="s">
        <v>335</v>
      </c>
      <c r="M43" s="59" t="s">
        <v>945</v>
      </c>
      <c r="N43" s="59" t="s">
        <v>933</v>
      </c>
      <c r="O43" s="60">
        <v>0</v>
      </c>
      <c r="P43" s="60">
        <v>2138242247.8399999</v>
      </c>
      <c r="Q43" s="60">
        <v>40205951.5</v>
      </c>
      <c r="R43" s="60">
        <v>1359779242.6800001</v>
      </c>
      <c r="S43" s="61" t="s">
        <v>1773</v>
      </c>
      <c r="T43" s="60">
        <v>818668956.65999997</v>
      </c>
      <c r="U43" s="62" t="s">
        <v>338</v>
      </c>
      <c r="V43" s="63" t="s">
        <v>1774</v>
      </c>
      <c r="W43" s="64">
        <f t="shared" si="0"/>
        <v>1524</v>
      </c>
    </row>
    <row r="44" spans="1:23" s="10" customFormat="1" ht="182.25" customHeight="1">
      <c r="A44" s="52">
        <v>6</v>
      </c>
      <c r="B44" s="53" t="s">
        <v>144</v>
      </c>
      <c r="C44" s="54" t="s">
        <v>142</v>
      </c>
      <c r="D44" s="54" t="s">
        <v>285</v>
      </c>
      <c r="E44" s="55">
        <v>1</v>
      </c>
      <c r="F44" s="56">
        <v>411</v>
      </c>
      <c r="G44" s="57" t="s">
        <v>978</v>
      </c>
      <c r="H44" s="57" t="s">
        <v>740</v>
      </c>
      <c r="I44" s="58">
        <v>700006812413</v>
      </c>
      <c r="J44" s="59" t="s">
        <v>980</v>
      </c>
      <c r="K44" s="59" t="s">
        <v>247</v>
      </c>
      <c r="L44" s="59" t="s">
        <v>981</v>
      </c>
      <c r="M44" s="59" t="s">
        <v>900</v>
      </c>
      <c r="N44" s="59" t="s">
        <v>1100</v>
      </c>
      <c r="O44" s="60">
        <v>1074830305.8099999</v>
      </c>
      <c r="P44" s="60">
        <v>1720486287.5</v>
      </c>
      <c r="Q44" s="60">
        <v>151494813.66</v>
      </c>
      <c r="R44" s="60">
        <v>1522815590.1800001</v>
      </c>
      <c r="S44" s="61" t="s">
        <v>1775</v>
      </c>
      <c r="T44" s="60">
        <v>1423995816.79</v>
      </c>
      <c r="U44" s="62" t="s">
        <v>338</v>
      </c>
      <c r="V44" s="63" t="s">
        <v>1776</v>
      </c>
      <c r="W44" s="64">
        <f t="shared" si="0"/>
        <v>413</v>
      </c>
    </row>
    <row r="45" spans="1:23" s="10" customFormat="1" ht="135" customHeight="1">
      <c r="A45" s="52">
        <v>6</v>
      </c>
      <c r="B45" s="53" t="s">
        <v>144</v>
      </c>
      <c r="C45" s="54" t="s">
        <v>142</v>
      </c>
      <c r="D45" s="54" t="s">
        <v>285</v>
      </c>
      <c r="E45" s="55">
        <v>1</v>
      </c>
      <c r="F45" s="56" t="s">
        <v>595</v>
      </c>
      <c r="G45" s="57" t="s">
        <v>386</v>
      </c>
      <c r="H45" s="57" t="s">
        <v>740</v>
      </c>
      <c r="I45" s="58" t="s">
        <v>388</v>
      </c>
      <c r="J45" s="59" t="s">
        <v>154</v>
      </c>
      <c r="K45" s="59" t="s">
        <v>808</v>
      </c>
      <c r="L45" s="59" t="s">
        <v>335</v>
      </c>
      <c r="M45" s="59" t="s">
        <v>336</v>
      </c>
      <c r="N45" s="59" t="s">
        <v>337</v>
      </c>
      <c r="O45" s="60">
        <v>35648823.460000001</v>
      </c>
      <c r="P45" s="60">
        <v>0</v>
      </c>
      <c r="Q45" s="60">
        <v>1659881.04</v>
      </c>
      <c r="R45" s="60">
        <v>711750</v>
      </c>
      <c r="S45" s="61" t="s">
        <v>1777</v>
      </c>
      <c r="T45" s="60">
        <v>36596954.5</v>
      </c>
      <c r="U45" s="62" t="s">
        <v>338</v>
      </c>
      <c r="V45" s="63" t="s">
        <v>1778</v>
      </c>
      <c r="W45" s="64">
        <f t="shared" si="0"/>
        <v>1412</v>
      </c>
    </row>
    <row r="46" spans="1:23" s="10" customFormat="1" ht="147.75" customHeight="1">
      <c r="A46" s="52">
        <v>6</v>
      </c>
      <c r="B46" s="53" t="s">
        <v>144</v>
      </c>
      <c r="C46" s="54" t="s">
        <v>142</v>
      </c>
      <c r="D46" s="54" t="s">
        <v>285</v>
      </c>
      <c r="E46" s="55">
        <v>1</v>
      </c>
      <c r="F46" s="56" t="s">
        <v>595</v>
      </c>
      <c r="G46" s="57" t="s">
        <v>386</v>
      </c>
      <c r="H46" s="57" t="s">
        <v>740</v>
      </c>
      <c r="I46" s="58" t="s">
        <v>387</v>
      </c>
      <c r="J46" s="59" t="s">
        <v>372</v>
      </c>
      <c r="K46" s="59" t="s">
        <v>697</v>
      </c>
      <c r="L46" s="59" t="s">
        <v>335</v>
      </c>
      <c r="M46" s="59" t="s">
        <v>336</v>
      </c>
      <c r="N46" s="59" t="s">
        <v>1100</v>
      </c>
      <c r="O46" s="60">
        <v>1124803561.5899999</v>
      </c>
      <c r="P46" s="60">
        <v>0</v>
      </c>
      <c r="Q46" s="60">
        <v>57823059.920000002</v>
      </c>
      <c r="R46" s="60">
        <v>20137440.199999999</v>
      </c>
      <c r="S46" s="61" t="s">
        <v>1779</v>
      </c>
      <c r="T46" s="60">
        <v>1162489181.3099999</v>
      </c>
      <c r="U46" s="62" t="s">
        <v>338</v>
      </c>
      <c r="V46" s="63" t="s">
        <v>1780</v>
      </c>
      <c r="W46" s="64">
        <f t="shared" si="0"/>
        <v>1315</v>
      </c>
    </row>
    <row r="47" spans="1:23" s="10" customFormat="1" ht="161.25" customHeight="1">
      <c r="A47" s="52">
        <v>6</v>
      </c>
      <c r="B47" s="53" t="s">
        <v>144</v>
      </c>
      <c r="C47" s="54" t="s">
        <v>142</v>
      </c>
      <c r="D47" s="54" t="s">
        <v>285</v>
      </c>
      <c r="E47" s="55">
        <v>1</v>
      </c>
      <c r="F47" s="56" t="s">
        <v>595</v>
      </c>
      <c r="G47" s="57" t="s">
        <v>386</v>
      </c>
      <c r="H47" s="57" t="s">
        <v>740</v>
      </c>
      <c r="I47" s="58" t="s">
        <v>138</v>
      </c>
      <c r="J47" s="59" t="s">
        <v>137</v>
      </c>
      <c r="K47" s="59" t="s">
        <v>136</v>
      </c>
      <c r="L47" s="59" t="s">
        <v>335</v>
      </c>
      <c r="M47" s="59" t="s">
        <v>552</v>
      </c>
      <c r="N47" s="59" t="s">
        <v>1100</v>
      </c>
      <c r="O47" s="60">
        <v>55368956.369999997</v>
      </c>
      <c r="P47" s="60">
        <v>0</v>
      </c>
      <c r="Q47" s="60">
        <v>2610319.67</v>
      </c>
      <c r="R47" s="60">
        <v>772154.32</v>
      </c>
      <c r="S47" s="61" t="s">
        <v>1781</v>
      </c>
      <c r="T47" s="60">
        <v>57207121.719999999</v>
      </c>
      <c r="U47" s="62" t="s">
        <v>338</v>
      </c>
      <c r="V47" s="63" t="s">
        <v>1782</v>
      </c>
      <c r="W47" s="64">
        <f t="shared" si="0"/>
        <v>1456</v>
      </c>
    </row>
    <row r="48" spans="1:23" s="10" customFormat="1" ht="180" customHeight="1">
      <c r="A48" s="52">
        <v>6</v>
      </c>
      <c r="B48" s="53" t="s">
        <v>144</v>
      </c>
      <c r="C48" s="54" t="s">
        <v>142</v>
      </c>
      <c r="D48" s="54" t="s">
        <v>285</v>
      </c>
      <c r="E48" s="55">
        <v>1</v>
      </c>
      <c r="F48" s="56" t="s">
        <v>550</v>
      </c>
      <c r="G48" s="57" t="s">
        <v>50</v>
      </c>
      <c r="H48" s="57" t="s">
        <v>740</v>
      </c>
      <c r="I48" s="58" t="s">
        <v>49</v>
      </c>
      <c r="J48" s="59" t="s">
        <v>48</v>
      </c>
      <c r="K48" s="59" t="s">
        <v>666</v>
      </c>
      <c r="L48" s="59" t="s">
        <v>335</v>
      </c>
      <c r="M48" s="59" t="s">
        <v>925</v>
      </c>
      <c r="N48" s="59" t="s">
        <v>337</v>
      </c>
      <c r="O48" s="60">
        <v>20000000</v>
      </c>
      <c r="P48" s="60">
        <v>0</v>
      </c>
      <c r="Q48" s="60">
        <v>786208.01</v>
      </c>
      <c r="R48" s="60">
        <v>776207.99</v>
      </c>
      <c r="S48" s="61" t="s">
        <v>302</v>
      </c>
      <c r="T48" s="60">
        <v>20000000</v>
      </c>
      <c r="U48" s="62" t="s">
        <v>946</v>
      </c>
      <c r="V48" s="63" t="s">
        <v>1399</v>
      </c>
      <c r="W48" s="64">
        <f t="shared" si="0"/>
        <v>1457</v>
      </c>
    </row>
    <row r="49" spans="1:23" s="10" customFormat="1" ht="161.25" customHeight="1">
      <c r="A49" s="52">
        <v>6</v>
      </c>
      <c r="B49" s="53" t="s">
        <v>144</v>
      </c>
      <c r="C49" s="54" t="s">
        <v>142</v>
      </c>
      <c r="D49" s="54" t="s">
        <v>285</v>
      </c>
      <c r="E49" s="55">
        <v>1</v>
      </c>
      <c r="F49" s="56" t="s">
        <v>809</v>
      </c>
      <c r="G49" s="57" t="s">
        <v>810</v>
      </c>
      <c r="H49" s="57" t="s">
        <v>740</v>
      </c>
      <c r="I49" s="58" t="s">
        <v>811</v>
      </c>
      <c r="J49" s="59" t="s">
        <v>1279</v>
      </c>
      <c r="K49" s="59" t="s">
        <v>667</v>
      </c>
      <c r="L49" s="59" t="s">
        <v>335</v>
      </c>
      <c r="M49" s="59" t="s">
        <v>925</v>
      </c>
      <c r="N49" s="59" t="s">
        <v>337</v>
      </c>
      <c r="O49" s="60">
        <v>18463945.25</v>
      </c>
      <c r="P49" s="60">
        <v>0</v>
      </c>
      <c r="Q49" s="60">
        <v>587025.24</v>
      </c>
      <c r="R49" s="60">
        <v>5029020.38</v>
      </c>
      <c r="S49" s="61" t="s">
        <v>1783</v>
      </c>
      <c r="T49" s="60">
        <v>14021950.109999999</v>
      </c>
      <c r="U49" s="62" t="s">
        <v>338</v>
      </c>
      <c r="V49" s="63" t="s">
        <v>1400</v>
      </c>
      <c r="W49" s="64">
        <f t="shared" si="0"/>
        <v>1385</v>
      </c>
    </row>
    <row r="50" spans="1:23" s="10" customFormat="1" ht="176.25" customHeight="1">
      <c r="A50" s="52">
        <v>6</v>
      </c>
      <c r="B50" s="53" t="s">
        <v>144</v>
      </c>
      <c r="C50" s="54" t="s">
        <v>142</v>
      </c>
      <c r="D50" s="54" t="s">
        <v>285</v>
      </c>
      <c r="E50" s="55">
        <v>1</v>
      </c>
      <c r="F50" s="56" t="s">
        <v>812</v>
      </c>
      <c r="G50" s="57" t="s">
        <v>813</v>
      </c>
      <c r="H50" s="57" t="s">
        <v>740</v>
      </c>
      <c r="I50" s="58">
        <v>20020671001239</v>
      </c>
      <c r="J50" s="59" t="s">
        <v>814</v>
      </c>
      <c r="K50" s="59" t="s">
        <v>815</v>
      </c>
      <c r="L50" s="59" t="s">
        <v>335</v>
      </c>
      <c r="M50" s="59" t="s">
        <v>336</v>
      </c>
      <c r="N50" s="59" t="s">
        <v>933</v>
      </c>
      <c r="O50" s="60">
        <v>3879223165.7600002</v>
      </c>
      <c r="P50" s="60">
        <v>757103762</v>
      </c>
      <c r="Q50" s="60">
        <v>182561906.37</v>
      </c>
      <c r="R50" s="60">
        <v>1198239174.1800001</v>
      </c>
      <c r="S50" s="61" t="s">
        <v>1784</v>
      </c>
      <c r="T50" s="60">
        <v>3620649659.9499998</v>
      </c>
      <c r="U50" s="62" t="s">
        <v>338</v>
      </c>
      <c r="V50" s="63" t="s">
        <v>1401</v>
      </c>
      <c r="W50" s="64">
        <f t="shared" si="0"/>
        <v>1239</v>
      </c>
    </row>
    <row r="51" spans="1:23" s="10" customFormat="1" ht="191.25" customHeight="1">
      <c r="A51" s="52">
        <v>6</v>
      </c>
      <c r="B51" s="53" t="s">
        <v>144</v>
      </c>
      <c r="C51" s="54" t="s">
        <v>142</v>
      </c>
      <c r="D51" s="54" t="s">
        <v>285</v>
      </c>
      <c r="E51" s="55">
        <v>1</v>
      </c>
      <c r="F51" s="56" t="s">
        <v>812</v>
      </c>
      <c r="G51" s="57" t="s">
        <v>813</v>
      </c>
      <c r="H51" s="57" t="s">
        <v>740</v>
      </c>
      <c r="I51" s="58">
        <v>20040630001369</v>
      </c>
      <c r="J51" s="59" t="s">
        <v>736</v>
      </c>
      <c r="K51" s="59" t="s">
        <v>816</v>
      </c>
      <c r="L51" s="59" t="s">
        <v>335</v>
      </c>
      <c r="M51" s="59" t="s">
        <v>336</v>
      </c>
      <c r="N51" s="59" t="s">
        <v>933</v>
      </c>
      <c r="O51" s="60">
        <v>13943573394.379999</v>
      </c>
      <c r="P51" s="60">
        <v>5569976150.6199999</v>
      </c>
      <c r="Q51" s="60">
        <v>715076178.87</v>
      </c>
      <c r="R51" s="60">
        <v>4638136958.04</v>
      </c>
      <c r="S51" s="61" t="s">
        <v>1785</v>
      </c>
      <c r="T51" s="60">
        <v>15590488765.83</v>
      </c>
      <c r="U51" s="62" t="s">
        <v>338</v>
      </c>
      <c r="V51" s="63" t="s">
        <v>1402</v>
      </c>
      <c r="W51" s="64">
        <f t="shared" si="0"/>
        <v>1369</v>
      </c>
    </row>
    <row r="52" spans="1:23" s="10" customFormat="1" ht="103.5" customHeight="1">
      <c r="A52" s="52">
        <v>6</v>
      </c>
      <c r="B52" s="53" t="s">
        <v>144</v>
      </c>
      <c r="C52" s="54" t="s">
        <v>142</v>
      </c>
      <c r="D52" s="54" t="s">
        <v>285</v>
      </c>
      <c r="E52" s="55">
        <v>1</v>
      </c>
      <c r="F52" s="56" t="s">
        <v>817</v>
      </c>
      <c r="G52" s="57" t="s">
        <v>818</v>
      </c>
      <c r="H52" s="57" t="s">
        <v>818</v>
      </c>
      <c r="I52" s="58" t="s">
        <v>825</v>
      </c>
      <c r="J52" s="59" t="s">
        <v>43</v>
      </c>
      <c r="K52" s="59" t="s">
        <v>1288</v>
      </c>
      <c r="L52" s="59" t="s">
        <v>335</v>
      </c>
      <c r="M52" s="59" t="s">
        <v>822</v>
      </c>
      <c r="N52" s="59" t="s">
        <v>337</v>
      </c>
      <c r="O52" s="60">
        <v>3147162.13</v>
      </c>
      <c r="P52" s="60">
        <v>0</v>
      </c>
      <c r="Q52" s="60">
        <v>2392.67</v>
      </c>
      <c r="R52" s="60">
        <v>52740.04</v>
      </c>
      <c r="S52" s="61" t="s">
        <v>1335</v>
      </c>
      <c r="T52" s="60">
        <v>3096814.76</v>
      </c>
      <c r="U52" s="62" t="s">
        <v>946</v>
      </c>
      <c r="V52" s="63" t="s">
        <v>1786</v>
      </c>
      <c r="W52" s="64">
        <f t="shared" si="0"/>
        <v>359</v>
      </c>
    </row>
    <row r="53" spans="1:23" s="10" customFormat="1" ht="96" customHeight="1">
      <c r="A53" s="52">
        <v>6</v>
      </c>
      <c r="B53" s="53" t="s">
        <v>144</v>
      </c>
      <c r="C53" s="54" t="s">
        <v>142</v>
      </c>
      <c r="D53" s="54" t="s">
        <v>285</v>
      </c>
      <c r="E53" s="55">
        <v>1</v>
      </c>
      <c r="F53" s="56" t="s">
        <v>817</v>
      </c>
      <c r="G53" s="57" t="s">
        <v>818</v>
      </c>
      <c r="H53" s="57" t="s">
        <v>818</v>
      </c>
      <c r="I53" s="58" t="s">
        <v>67</v>
      </c>
      <c r="J53" s="59" t="s">
        <v>68</v>
      </c>
      <c r="K53" s="59" t="s">
        <v>260</v>
      </c>
      <c r="L53" s="59" t="s">
        <v>335</v>
      </c>
      <c r="M53" s="59" t="s">
        <v>822</v>
      </c>
      <c r="N53" s="59" t="s">
        <v>337</v>
      </c>
      <c r="O53" s="60">
        <v>24498586.27</v>
      </c>
      <c r="P53" s="60">
        <v>0</v>
      </c>
      <c r="Q53" s="60">
        <v>663666.77</v>
      </c>
      <c r="R53" s="60">
        <v>527106.87</v>
      </c>
      <c r="S53" s="61" t="s">
        <v>1333</v>
      </c>
      <c r="T53" s="60">
        <v>24635146.170000002</v>
      </c>
      <c r="U53" s="62" t="s">
        <v>946</v>
      </c>
      <c r="V53" s="63" t="s">
        <v>1404</v>
      </c>
      <c r="W53" s="64">
        <f t="shared" si="0"/>
        <v>1312</v>
      </c>
    </row>
    <row r="54" spans="1:23" s="10" customFormat="1" ht="101.25" customHeight="1">
      <c r="A54" s="52">
        <v>6</v>
      </c>
      <c r="B54" s="53" t="s">
        <v>144</v>
      </c>
      <c r="C54" s="54" t="s">
        <v>142</v>
      </c>
      <c r="D54" s="54" t="s">
        <v>285</v>
      </c>
      <c r="E54" s="55">
        <v>1</v>
      </c>
      <c r="F54" s="56" t="s">
        <v>817</v>
      </c>
      <c r="G54" s="57" t="s">
        <v>818</v>
      </c>
      <c r="H54" s="57" t="s">
        <v>818</v>
      </c>
      <c r="I54" s="58" t="s">
        <v>69</v>
      </c>
      <c r="J54" s="59" t="s">
        <v>70</v>
      </c>
      <c r="K54" s="59" t="s">
        <v>261</v>
      </c>
      <c r="L54" s="59" t="s">
        <v>335</v>
      </c>
      <c r="M54" s="59" t="s">
        <v>822</v>
      </c>
      <c r="N54" s="59" t="s">
        <v>337</v>
      </c>
      <c r="O54" s="60">
        <v>44508241.520000003</v>
      </c>
      <c r="P54" s="60">
        <v>157533.51999999999</v>
      </c>
      <c r="Q54" s="60">
        <v>1329326.93</v>
      </c>
      <c r="R54" s="60">
        <v>4709320.83</v>
      </c>
      <c r="S54" s="61" t="s">
        <v>1041</v>
      </c>
      <c r="T54" s="60">
        <v>41300448.68</v>
      </c>
      <c r="U54" s="62" t="s">
        <v>946</v>
      </c>
      <c r="V54" s="63" t="s">
        <v>1677</v>
      </c>
      <c r="W54" s="64">
        <f t="shared" si="0"/>
        <v>1324</v>
      </c>
    </row>
    <row r="55" spans="1:23" s="10" customFormat="1" ht="101.25" customHeight="1">
      <c r="A55" s="52">
        <v>6</v>
      </c>
      <c r="B55" s="53" t="s">
        <v>144</v>
      </c>
      <c r="C55" s="54" t="s">
        <v>142</v>
      </c>
      <c r="D55" s="54" t="s">
        <v>285</v>
      </c>
      <c r="E55" s="55">
        <v>1</v>
      </c>
      <c r="F55" s="56" t="s">
        <v>817</v>
      </c>
      <c r="G55" s="57" t="s">
        <v>818</v>
      </c>
      <c r="H55" s="57" t="s">
        <v>818</v>
      </c>
      <c r="I55" s="58" t="s">
        <v>71</v>
      </c>
      <c r="J55" s="59" t="s">
        <v>72</v>
      </c>
      <c r="K55" s="59" t="s">
        <v>262</v>
      </c>
      <c r="L55" s="59" t="s">
        <v>335</v>
      </c>
      <c r="M55" s="59" t="s">
        <v>822</v>
      </c>
      <c r="N55" s="59" t="s">
        <v>337</v>
      </c>
      <c r="O55" s="60">
        <v>1456842.44</v>
      </c>
      <c r="P55" s="60">
        <v>0</v>
      </c>
      <c r="Q55" s="60">
        <v>67973.86</v>
      </c>
      <c r="R55" s="60">
        <v>8145.58</v>
      </c>
      <c r="S55" s="61" t="s">
        <v>1042</v>
      </c>
      <c r="T55" s="60">
        <v>1516670.72</v>
      </c>
      <c r="U55" s="62" t="s">
        <v>946</v>
      </c>
      <c r="V55" s="63" t="s">
        <v>1405</v>
      </c>
      <c r="W55" s="64">
        <f t="shared" si="0"/>
        <v>1327</v>
      </c>
    </row>
    <row r="56" spans="1:23" s="10" customFormat="1" ht="101.25" customHeight="1">
      <c r="A56" s="52">
        <v>6</v>
      </c>
      <c r="B56" s="53" t="s">
        <v>144</v>
      </c>
      <c r="C56" s="54" t="s">
        <v>142</v>
      </c>
      <c r="D56" s="54" t="s">
        <v>285</v>
      </c>
      <c r="E56" s="55">
        <v>1</v>
      </c>
      <c r="F56" s="56" t="s">
        <v>817</v>
      </c>
      <c r="G56" s="57" t="s">
        <v>818</v>
      </c>
      <c r="H56" s="57" t="s">
        <v>818</v>
      </c>
      <c r="I56" s="58" t="s">
        <v>73</v>
      </c>
      <c r="J56" s="59" t="s">
        <v>74</v>
      </c>
      <c r="K56" s="59" t="s">
        <v>263</v>
      </c>
      <c r="L56" s="59" t="s">
        <v>335</v>
      </c>
      <c r="M56" s="59" t="s">
        <v>822</v>
      </c>
      <c r="N56" s="59" t="s">
        <v>337</v>
      </c>
      <c r="O56" s="60">
        <v>1358546792.73</v>
      </c>
      <c r="P56" s="60">
        <v>0</v>
      </c>
      <c r="Q56" s="60">
        <v>2698652.5</v>
      </c>
      <c r="R56" s="60">
        <v>74930572.879999995</v>
      </c>
      <c r="S56" s="61" t="s">
        <v>1787</v>
      </c>
      <c r="T56" s="60">
        <v>1286314872.3499999</v>
      </c>
      <c r="U56" s="62" t="s">
        <v>946</v>
      </c>
      <c r="V56" s="63" t="s">
        <v>1406</v>
      </c>
      <c r="W56" s="64">
        <f t="shared" si="0"/>
        <v>1410</v>
      </c>
    </row>
    <row r="57" spans="1:23" s="10" customFormat="1" ht="102.75" customHeight="1">
      <c r="A57" s="52">
        <v>6</v>
      </c>
      <c r="B57" s="53" t="s">
        <v>144</v>
      </c>
      <c r="C57" s="54" t="s">
        <v>142</v>
      </c>
      <c r="D57" s="54" t="s">
        <v>285</v>
      </c>
      <c r="E57" s="55">
        <v>1</v>
      </c>
      <c r="F57" s="56" t="s">
        <v>817</v>
      </c>
      <c r="G57" s="57" t="s">
        <v>818</v>
      </c>
      <c r="H57" s="57" t="s">
        <v>818</v>
      </c>
      <c r="I57" s="58" t="s">
        <v>290</v>
      </c>
      <c r="J57" s="59" t="s">
        <v>289</v>
      </c>
      <c r="K57" s="59" t="s">
        <v>264</v>
      </c>
      <c r="L57" s="59" t="s">
        <v>335</v>
      </c>
      <c r="M57" s="59" t="s">
        <v>822</v>
      </c>
      <c r="N57" s="59" t="s">
        <v>337</v>
      </c>
      <c r="O57" s="60">
        <v>9064470.5299999993</v>
      </c>
      <c r="P57" s="60">
        <v>45.33</v>
      </c>
      <c r="Q57" s="60">
        <v>16750.91</v>
      </c>
      <c r="R57" s="60">
        <v>1509615</v>
      </c>
      <c r="S57" s="61" t="s">
        <v>1334</v>
      </c>
      <c r="T57" s="60">
        <v>8131235.9100000001</v>
      </c>
      <c r="U57" s="62" t="s">
        <v>946</v>
      </c>
      <c r="V57" s="63" t="s">
        <v>1407</v>
      </c>
      <c r="W57" s="64">
        <f t="shared" si="0"/>
        <v>1461</v>
      </c>
    </row>
    <row r="58" spans="1:23" s="10" customFormat="1" ht="126" customHeight="1">
      <c r="A58" s="52">
        <v>6</v>
      </c>
      <c r="B58" s="53" t="s">
        <v>144</v>
      </c>
      <c r="C58" s="54" t="s">
        <v>142</v>
      </c>
      <c r="D58" s="54" t="s">
        <v>285</v>
      </c>
      <c r="E58" s="55">
        <v>1</v>
      </c>
      <c r="F58" s="56" t="s">
        <v>817</v>
      </c>
      <c r="G58" s="57" t="s">
        <v>818</v>
      </c>
      <c r="H58" s="57" t="s">
        <v>818</v>
      </c>
      <c r="I58" s="58" t="s">
        <v>44</v>
      </c>
      <c r="J58" s="59" t="s">
        <v>490</v>
      </c>
      <c r="K58" s="59" t="s">
        <v>674</v>
      </c>
      <c r="L58" s="59" t="s">
        <v>335</v>
      </c>
      <c r="M58" s="59" t="s">
        <v>822</v>
      </c>
      <c r="N58" s="59" t="s">
        <v>491</v>
      </c>
      <c r="O58" s="60">
        <v>7566869981.3000002</v>
      </c>
      <c r="P58" s="60">
        <v>1786181637.1400001</v>
      </c>
      <c r="Q58" s="60">
        <v>459593769.98000002</v>
      </c>
      <c r="R58" s="60">
        <v>525385451.30000001</v>
      </c>
      <c r="S58" s="61" t="s">
        <v>1040</v>
      </c>
      <c r="T58" s="60">
        <v>9287259937.1200008</v>
      </c>
      <c r="U58" s="62" t="s">
        <v>946</v>
      </c>
      <c r="V58" s="63" t="s">
        <v>1403</v>
      </c>
      <c r="W58" s="64">
        <f t="shared" si="0"/>
        <v>907</v>
      </c>
    </row>
    <row r="59" spans="1:23" s="10" customFormat="1" ht="88.5" customHeight="1">
      <c r="A59" s="52">
        <v>6</v>
      </c>
      <c r="B59" s="53" t="s">
        <v>144</v>
      </c>
      <c r="C59" s="54" t="s">
        <v>142</v>
      </c>
      <c r="D59" s="54" t="s">
        <v>285</v>
      </c>
      <c r="E59" s="55">
        <v>1</v>
      </c>
      <c r="F59" s="56" t="s">
        <v>817</v>
      </c>
      <c r="G59" s="57" t="s">
        <v>818</v>
      </c>
      <c r="H59" s="57" t="s">
        <v>818</v>
      </c>
      <c r="I59" s="58" t="s">
        <v>288</v>
      </c>
      <c r="J59" s="59" t="s">
        <v>1002</v>
      </c>
      <c r="K59" s="59" t="s">
        <v>265</v>
      </c>
      <c r="L59" s="59" t="s">
        <v>335</v>
      </c>
      <c r="M59" s="59" t="s">
        <v>822</v>
      </c>
      <c r="N59" s="59" t="s">
        <v>491</v>
      </c>
      <c r="O59" s="60">
        <v>166381358.00999999</v>
      </c>
      <c r="P59" s="60">
        <v>1298552.0900000001</v>
      </c>
      <c r="Q59" s="60">
        <v>9881800.3599999994</v>
      </c>
      <c r="R59" s="60">
        <v>1348288.38</v>
      </c>
      <c r="S59" s="61" t="s">
        <v>1788</v>
      </c>
      <c r="T59" s="60">
        <v>176213422.08000001</v>
      </c>
      <c r="U59" s="62" t="s">
        <v>946</v>
      </c>
      <c r="V59" s="63" t="s">
        <v>1408</v>
      </c>
      <c r="W59" s="64">
        <f t="shared" si="0"/>
        <v>1464</v>
      </c>
    </row>
    <row r="60" spans="1:23" s="10" customFormat="1" ht="93.75" customHeight="1">
      <c r="A60" s="52">
        <v>6</v>
      </c>
      <c r="B60" s="53" t="s">
        <v>144</v>
      </c>
      <c r="C60" s="54" t="s">
        <v>142</v>
      </c>
      <c r="D60" s="54" t="s">
        <v>285</v>
      </c>
      <c r="E60" s="55">
        <v>1</v>
      </c>
      <c r="F60" s="56" t="s">
        <v>817</v>
      </c>
      <c r="G60" s="57" t="s">
        <v>818</v>
      </c>
      <c r="H60" s="57" t="s">
        <v>818</v>
      </c>
      <c r="I60" s="58" t="s">
        <v>296</v>
      </c>
      <c r="J60" s="59" t="s">
        <v>297</v>
      </c>
      <c r="K60" s="59" t="s">
        <v>298</v>
      </c>
      <c r="L60" s="59" t="s">
        <v>335</v>
      </c>
      <c r="M60" s="59" t="s">
        <v>822</v>
      </c>
      <c r="N60" s="59" t="s">
        <v>1100</v>
      </c>
      <c r="O60" s="60">
        <v>2080460573.2</v>
      </c>
      <c r="P60" s="60">
        <v>94542970</v>
      </c>
      <c r="Q60" s="60">
        <v>169741734.53999999</v>
      </c>
      <c r="R60" s="60">
        <v>137464462.68000001</v>
      </c>
      <c r="S60" s="61" t="s">
        <v>1789</v>
      </c>
      <c r="T60" s="60">
        <v>2207280815.0599999</v>
      </c>
      <c r="U60" s="62" t="s">
        <v>946</v>
      </c>
      <c r="V60" s="63" t="s">
        <v>1790</v>
      </c>
      <c r="W60" s="64">
        <f t="shared" si="0"/>
        <v>1511</v>
      </c>
    </row>
    <row r="61" spans="1:23" s="10" customFormat="1" ht="97.5" customHeight="1">
      <c r="A61" s="52">
        <v>6</v>
      </c>
      <c r="B61" s="53" t="s">
        <v>144</v>
      </c>
      <c r="C61" s="54" t="s">
        <v>142</v>
      </c>
      <c r="D61" s="54" t="s">
        <v>285</v>
      </c>
      <c r="E61" s="55">
        <v>1</v>
      </c>
      <c r="F61" s="56" t="s">
        <v>817</v>
      </c>
      <c r="G61" s="57" t="s">
        <v>818</v>
      </c>
      <c r="H61" s="57" t="s">
        <v>818</v>
      </c>
      <c r="I61" s="58" t="s">
        <v>819</v>
      </c>
      <c r="J61" s="59" t="s">
        <v>820</v>
      </c>
      <c r="K61" s="59" t="s">
        <v>821</v>
      </c>
      <c r="L61" s="59" t="s">
        <v>335</v>
      </c>
      <c r="M61" s="59" t="s">
        <v>822</v>
      </c>
      <c r="N61" s="59" t="s">
        <v>938</v>
      </c>
      <c r="O61" s="60">
        <v>35646511.689999998</v>
      </c>
      <c r="P61" s="60">
        <v>19863295.420000002</v>
      </c>
      <c r="Q61" s="60">
        <v>1526812.95</v>
      </c>
      <c r="R61" s="60">
        <v>21314414.050000001</v>
      </c>
      <c r="S61" s="61" t="s">
        <v>1791</v>
      </c>
      <c r="T61" s="60">
        <v>35722206.009999998</v>
      </c>
      <c r="U61" s="62" t="s">
        <v>946</v>
      </c>
      <c r="V61" s="63" t="s">
        <v>1409</v>
      </c>
      <c r="W61" s="64">
        <f t="shared" si="0"/>
        <v>165</v>
      </c>
    </row>
    <row r="62" spans="1:23" s="10" customFormat="1" ht="103.5" customHeight="1">
      <c r="A62" s="52">
        <v>6</v>
      </c>
      <c r="B62" s="53" t="s">
        <v>144</v>
      </c>
      <c r="C62" s="54" t="s">
        <v>142</v>
      </c>
      <c r="D62" s="54" t="s">
        <v>285</v>
      </c>
      <c r="E62" s="55">
        <v>1</v>
      </c>
      <c r="F62" s="56" t="s">
        <v>817</v>
      </c>
      <c r="G62" s="57" t="s">
        <v>818</v>
      </c>
      <c r="H62" s="57" t="s">
        <v>818</v>
      </c>
      <c r="I62" s="58" t="s">
        <v>823</v>
      </c>
      <c r="J62" s="59" t="s">
        <v>824</v>
      </c>
      <c r="K62" s="59" t="s">
        <v>266</v>
      </c>
      <c r="L62" s="59" t="s">
        <v>335</v>
      </c>
      <c r="M62" s="59" t="s">
        <v>822</v>
      </c>
      <c r="N62" s="59" t="s">
        <v>938</v>
      </c>
      <c r="O62" s="60">
        <v>14916719.050000001</v>
      </c>
      <c r="P62" s="60">
        <v>1972062.33</v>
      </c>
      <c r="Q62" s="60">
        <v>2035.66</v>
      </c>
      <c r="R62" s="60">
        <v>2709860.47</v>
      </c>
      <c r="S62" s="61" t="s">
        <v>1043</v>
      </c>
      <c r="T62" s="60">
        <v>14180956.57</v>
      </c>
      <c r="U62" s="62" t="s">
        <v>946</v>
      </c>
      <c r="V62" s="63" t="s">
        <v>1676</v>
      </c>
      <c r="W62" s="64">
        <f t="shared" ref="W62:W96" si="1">IF(OR(LEFT(I62)="7",LEFT(I62,1)="8"),VALUE(RIGHT(I62,3)),VALUE(RIGHT(I62,4)))</f>
        <v>174</v>
      </c>
    </row>
    <row r="63" spans="1:23" s="10" customFormat="1" ht="81" customHeight="1">
      <c r="A63" s="52">
        <v>6</v>
      </c>
      <c r="B63" s="53" t="s">
        <v>144</v>
      </c>
      <c r="C63" s="54" t="s">
        <v>142</v>
      </c>
      <c r="D63" s="54" t="s">
        <v>285</v>
      </c>
      <c r="E63" s="55">
        <v>1</v>
      </c>
      <c r="F63" s="56" t="s">
        <v>941</v>
      </c>
      <c r="G63" s="57" t="s">
        <v>75</v>
      </c>
      <c r="H63" s="57" t="s">
        <v>75</v>
      </c>
      <c r="I63" s="58" t="s">
        <v>719</v>
      </c>
      <c r="J63" s="59" t="s">
        <v>720</v>
      </c>
      <c r="K63" s="59" t="s">
        <v>1244</v>
      </c>
      <c r="L63" s="59" t="s">
        <v>335</v>
      </c>
      <c r="M63" s="59" t="s">
        <v>945</v>
      </c>
      <c r="N63" s="59" t="s">
        <v>337</v>
      </c>
      <c r="O63" s="60">
        <v>22605.49</v>
      </c>
      <c r="P63" s="60">
        <v>0</v>
      </c>
      <c r="Q63" s="60">
        <v>600.92999999999995</v>
      </c>
      <c r="R63" s="60">
        <v>487</v>
      </c>
      <c r="S63" s="61" t="s">
        <v>1118</v>
      </c>
      <c r="T63" s="60">
        <v>22719.42</v>
      </c>
      <c r="U63" s="62" t="s">
        <v>338</v>
      </c>
      <c r="V63" s="63" t="s">
        <v>1412</v>
      </c>
      <c r="W63" s="64">
        <f t="shared" si="1"/>
        <v>196</v>
      </c>
    </row>
    <row r="64" spans="1:23" s="10" customFormat="1" ht="96" customHeight="1">
      <c r="A64" s="52">
        <v>6</v>
      </c>
      <c r="B64" s="53" t="s">
        <v>144</v>
      </c>
      <c r="C64" s="54" t="s">
        <v>142</v>
      </c>
      <c r="D64" s="54" t="s">
        <v>285</v>
      </c>
      <c r="E64" s="55">
        <v>1</v>
      </c>
      <c r="F64" s="56" t="s">
        <v>941</v>
      </c>
      <c r="G64" s="57" t="s">
        <v>75</v>
      </c>
      <c r="H64" s="57" t="s">
        <v>75</v>
      </c>
      <c r="I64" s="58" t="s">
        <v>534</v>
      </c>
      <c r="J64" s="59" t="s">
        <v>535</v>
      </c>
      <c r="K64" s="59" t="s">
        <v>1175</v>
      </c>
      <c r="L64" s="59" t="s">
        <v>335</v>
      </c>
      <c r="M64" s="59" t="s">
        <v>945</v>
      </c>
      <c r="N64" s="59" t="s">
        <v>337</v>
      </c>
      <c r="O64" s="60">
        <v>1656.7</v>
      </c>
      <c r="P64" s="60">
        <v>0</v>
      </c>
      <c r="Q64" s="60">
        <v>77.459999999999994</v>
      </c>
      <c r="R64" s="60">
        <v>0</v>
      </c>
      <c r="S64" s="61" t="s">
        <v>1078</v>
      </c>
      <c r="T64" s="60">
        <v>1734.16</v>
      </c>
      <c r="U64" s="62" t="s">
        <v>338</v>
      </c>
      <c r="V64" s="63" t="s">
        <v>1411</v>
      </c>
      <c r="W64" s="64">
        <f t="shared" si="1"/>
        <v>1368</v>
      </c>
    </row>
    <row r="65" spans="1:23" s="10" customFormat="1" ht="140.25" customHeight="1">
      <c r="A65" s="52">
        <v>6</v>
      </c>
      <c r="B65" s="53" t="s">
        <v>144</v>
      </c>
      <c r="C65" s="54" t="s">
        <v>142</v>
      </c>
      <c r="D65" s="54" t="s">
        <v>285</v>
      </c>
      <c r="E65" s="55">
        <v>1</v>
      </c>
      <c r="F65" s="56" t="s">
        <v>941</v>
      </c>
      <c r="G65" s="57" t="s">
        <v>75</v>
      </c>
      <c r="H65" s="57" t="s">
        <v>75</v>
      </c>
      <c r="I65" s="58" t="s">
        <v>1088</v>
      </c>
      <c r="J65" s="59" t="s">
        <v>381</v>
      </c>
      <c r="K65" s="59" t="s">
        <v>1155</v>
      </c>
      <c r="L65" s="59" t="s">
        <v>335</v>
      </c>
      <c r="M65" s="59" t="s">
        <v>945</v>
      </c>
      <c r="N65" s="59" t="s">
        <v>933</v>
      </c>
      <c r="O65" s="60">
        <v>61248428778.150002</v>
      </c>
      <c r="P65" s="60">
        <v>20271896334.32</v>
      </c>
      <c r="Q65" s="60">
        <v>2969913836.2600002</v>
      </c>
      <c r="R65" s="60">
        <v>33413968157.16</v>
      </c>
      <c r="S65" s="61" t="s">
        <v>1792</v>
      </c>
      <c r="T65" s="60">
        <v>51076270791.57</v>
      </c>
      <c r="U65" s="62" t="s">
        <v>946</v>
      </c>
      <c r="V65" s="63" t="s">
        <v>1793</v>
      </c>
      <c r="W65" s="64">
        <f t="shared" si="1"/>
        <v>362</v>
      </c>
    </row>
    <row r="66" spans="1:23" s="10" customFormat="1" ht="126" customHeight="1">
      <c r="A66" s="52">
        <v>6</v>
      </c>
      <c r="B66" s="53" t="s">
        <v>144</v>
      </c>
      <c r="C66" s="54" t="s">
        <v>142</v>
      </c>
      <c r="D66" s="54" t="s">
        <v>285</v>
      </c>
      <c r="E66" s="55">
        <v>1</v>
      </c>
      <c r="F66" s="56" t="s">
        <v>941</v>
      </c>
      <c r="G66" s="57" t="s">
        <v>75</v>
      </c>
      <c r="H66" s="57" t="s">
        <v>75</v>
      </c>
      <c r="I66" s="58" t="s">
        <v>1245</v>
      </c>
      <c r="J66" s="59" t="s">
        <v>1246</v>
      </c>
      <c r="K66" s="59" t="s">
        <v>533</v>
      </c>
      <c r="L66" s="59" t="s">
        <v>335</v>
      </c>
      <c r="M66" s="59" t="s">
        <v>945</v>
      </c>
      <c r="N66" s="59" t="s">
        <v>491</v>
      </c>
      <c r="O66" s="60">
        <v>9288823531.4599991</v>
      </c>
      <c r="P66" s="60">
        <v>1187600154.46</v>
      </c>
      <c r="Q66" s="60">
        <v>628295039.79999995</v>
      </c>
      <c r="R66" s="60">
        <v>708651320.79999995</v>
      </c>
      <c r="S66" s="61" t="s">
        <v>1258</v>
      </c>
      <c r="T66" s="60">
        <v>10396067404.92</v>
      </c>
      <c r="U66" s="62" t="s">
        <v>338</v>
      </c>
      <c r="V66" s="63" t="s">
        <v>1410</v>
      </c>
      <c r="W66" s="64">
        <f t="shared" si="1"/>
        <v>1356</v>
      </c>
    </row>
    <row r="67" spans="1:23" s="10" customFormat="1" ht="91.5" customHeight="1">
      <c r="A67" s="52">
        <v>6</v>
      </c>
      <c r="B67" s="53" t="s">
        <v>144</v>
      </c>
      <c r="C67" s="54" t="s">
        <v>142</v>
      </c>
      <c r="D67" s="54" t="s">
        <v>285</v>
      </c>
      <c r="E67" s="55">
        <v>1</v>
      </c>
      <c r="F67" s="56" t="s">
        <v>1179</v>
      </c>
      <c r="G67" s="57" t="s">
        <v>1180</v>
      </c>
      <c r="H67" s="57" t="s">
        <v>1180</v>
      </c>
      <c r="I67" s="58" t="s">
        <v>1181</v>
      </c>
      <c r="J67" s="59" t="s">
        <v>191</v>
      </c>
      <c r="K67" s="59" t="s">
        <v>192</v>
      </c>
      <c r="L67" s="59" t="s">
        <v>335</v>
      </c>
      <c r="M67" s="59" t="s">
        <v>552</v>
      </c>
      <c r="N67" s="59" t="s">
        <v>337</v>
      </c>
      <c r="O67" s="60">
        <v>0</v>
      </c>
      <c r="P67" s="60">
        <v>0</v>
      </c>
      <c r="Q67" s="60">
        <v>0</v>
      </c>
      <c r="R67" s="60">
        <v>0</v>
      </c>
      <c r="S67" s="61" t="s">
        <v>1079</v>
      </c>
      <c r="T67" s="60">
        <v>0</v>
      </c>
      <c r="U67" s="62" t="s">
        <v>946</v>
      </c>
      <c r="V67" s="63" t="s">
        <v>1413</v>
      </c>
      <c r="W67" s="64">
        <f t="shared" si="1"/>
        <v>1348</v>
      </c>
    </row>
    <row r="68" spans="1:23" s="10" customFormat="1" ht="101.25" customHeight="1">
      <c r="A68" s="52">
        <v>6</v>
      </c>
      <c r="B68" s="53" t="s">
        <v>144</v>
      </c>
      <c r="C68" s="54" t="s">
        <v>142</v>
      </c>
      <c r="D68" s="54" t="s">
        <v>285</v>
      </c>
      <c r="E68" s="55">
        <v>1</v>
      </c>
      <c r="F68" s="56" t="s">
        <v>1179</v>
      </c>
      <c r="G68" s="57" t="s">
        <v>1180</v>
      </c>
      <c r="H68" s="57" t="s">
        <v>1180</v>
      </c>
      <c r="I68" s="58" t="s">
        <v>553</v>
      </c>
      <c r="J68" s="59" t="s">
        <v>554</v>
      </c>
      <c r="K68" s="59" t="s">
        <v>555</v>
      </c>
      <c r="L68" s="59" t="s">
        <v>335</v>
      </c>
      <c r="M68" s="59" t="s">
        <v>552</v>
      </c>
      <c r="N68" s="59" t="s">
        <v>491</v>
      </c>
      <c r="O68" s="60">
        <v>343044124.94999999</v>
      </c>
      <c r="P68" s="60">
        <v>28735443</v>
      </c>
      <c r="Q68" s="60">
        <v>16446251.65</v>
      </c>
      <c r="R68" s="60">
        <v>15150884.859999999</v>
      </c>
      <c r="S68" s="61" t="s">
        <v>1259</v>
      </c>
      <c r="T68" s="60">
        <v>373074934.74000001</v>
      </c>
      <c r="U68" s="62" t="s">
        <v>338</v>
      </c>
      <c r="V68" s="63" t="s">
        <v>1414</v>
      </c>
      <c r="W68" s="64">
        <f t="shared" si="1"/>
        <v>1398</v>
      </c>
    </row>
    <row r="69" spans="1:23" s="10" customFormat="1" ht="86.25" customHeight="1">
      <c r="A69" s="52">
        <v>6</v>
      </c>
      <c r="B69" s="53" t="s">
        <v>144</v>
      </c>
      <c r="C69" s="54" t="s">
        <v>142</v>
      </c>
      <c r="D69" s="54" t="s">
        <v>285</v>
      </c>
      <c r="E69" s="55">
        <v>1</v>
      </c>
      <c r="F69" s="56" t="s">
        <v>562</v>
      </c>
      <c r="G69" s="57" t="s">
        <v>563</v>
      </c>
      <c r="H69" s="57" t="s">
        <v>563</v>
      </c>
      <c r="I69" s="58" t="s">
        <v>564</v>
      </c>
      <c r="J69" s="59" t="s">
        <v>737</v>
      </c>
      <c r="K69" s="59" t="s">
        <v>1083</v>
      </c>
      <c r="L69" s="59" t="s">
        <v>335</v>
      </c>
      <c r="M69" s="59" t="s">
        <v>336</v>
      </c>
      <c r="N69" s="59" t="s">
        <v>337</v>
      </c>
      <c r="O69" s="60">
        <v>1687799.36</v>
      </c>
      <c r="P69" s="60">
        <v>0</v>
      </c>
      <c r="Q69" s="60">
        <v>19177.75</v>
      </c>
      <c r="R69" s="60">
        <v>81200</v>
      </c>
      <c r="S69" s="61" t="s">
        <v>1260</v>
      </c>
      <c r="T69" s="60">
        <v>1625777.11</v>
      </c>
      <c r="U69" s="62" t="s">
        <v>338</v>
      </c>
      <c r="V69" s="63" t="s">
        <v>1794</v>
      </c>
      <c r="W69" s="64">
        <f t="shared" si="1"/>
        <v>1225</v>
      </c>
    </row>
    <row r="70" spans="1:23" s="10" customFormat="1" ht="105" customHeight="1">
      <c r="A70" s="52">
        <v>6</v>
      </c>
      <c r="B70" s="53" t="s">
        <v>144</v>
      </c>
      <c r="C70" s="54" t="s">
        <v>142</v>
      </c>
      <c r="D70" s="54" t="s">
        <v>285</v>
      </c>
      <c r="E70" s="55">
        <v>1</v>
      </c>
      <c r="F70" s="56" t="s">
        <v>322</v>
      </c>
      <c r="G70" s="57" t="s">
        <v>961</v>
      </c>
      <c r="H70" s="57" t="s">
        <v>818</v>
      </c>
      <c r="I70" s="58" t="s">
        <v>35</v>
      </c>
      <c r="J70" s="59" t="s">
        <v>36</v>
      </c>
      <c r="K70" s="59" t="s">
        <v>159</v>
      </c>
      <c r="L70" s="59" t="s">
        <v>335</v>
      </c>
      <c r="M70" s="59" t="s">
        <v>336</v>
      </c>
      <c r="N70" s="59" t="s">
        <v>337</v>
      </c>
      <c r="O70" s="60">
        <v>74014550.090000004</v>
      </c>
      <c r="P70" s="60">
        <v>0</v>
      </c>
      <c r="Q70" s="60">
        <v>4617990.84</v>
      </c>
      <c r="R70" s="60">
        <v>-48305448.990000002</v>
      </c>
      <c r="S70" s="61" t="s">
        <v>1422</v>
      </c>
      <c r="T70" s="60">
        <v>126937989.92</v>
      </c>
      <c r="U70" s="62" t="s">
        <v>946</v>
      </c>
      <c r="V70" s="63" t="s">
        <v>1423</v>
      </c>
      <c r="W70" s="64">
        <f t="shared" si="1"/>
        <v>1484</v>
      </c>
    </row>
    <row r="71" spans="1:23" s="10" customFormat="1" ht="95.25" customHeight="1">
      <c r="A71" s="52">
        <v>6</v>
      </c>
      <c r="B71" s="53" t="s">
        <v>144</v>
      </c>
      <c r="C71" s="54" t="s">
        <v>142</v>
      </c>
      <c r="D71" s="54" t="s">
        <v>285</v>
      </c>
      <c r="E71" s="55">
        <v>1</v>
      </c>
      <c r="F71" s="56" t="s">
        <v>322</v>
      </c>
      <c r="G71" s="57" t="s">
        <v>961</v>
      </c>
      <c r="H71" s="57" t="s">
        <v>961</v>
      </c>
      <c r="I71" s="58" t="s">
        <v>962</v>
      </c>
      <c r="J71" s="59" t="s">
        <v>963</v>
      </c>
      <c r="K71" s="59" t="s">
        <v>276</v>
      </c>
      <c r="L71" s="59" t="s">
        <v>335</v>
      </c>
      <c r="M71" s="59" t="s">
        <v>336</v>
      </c>
      <c r="N71" s="59" t="s">
        <v>337</v>
      </c>
      <c r="O71" s="60">
        <v>19238248.09</v>
      </c>
      <c r="P71" s="60">
        <v>860459.65</v>
      </c>
      <c r="Q71" s="60">
        <v>154156.35999999999</v>
      </c>
      <c r="R71" s="60">
        <v>4258646.75</v>
      </c>
      <c r="S71" s="61" t="s">
        <v>1795</v>
      </c>
      <c r="T71" s="60">
        <v>4702278.28</v>
      </c>
      <c r="U71" s="62" t="s">
        <v>946</v>
      </c>
      <c r="V71" s="63" t="s">
        <v>1678</v>
      </c>
      <c r="W71" s="64">
        <f t="shared" si="1"/>
        <v>145</v>
      </c>
    </row>
    <row r="72" spans="1:23" s="10" customFormat="1" ht="132.75" customHeight="1">
      <c r="A72" s="52">
        <v>6</v>
      </c>
      <c r="B72" s="53" t="s">
        <v>144</v>
      </c>
      <c r="C72" s="54" t="s">
        <v>142</v>
      </c>
      <c r="D72" s="54" t="s">
        <v>285</v>
      </c>
      <c r="E72" s="55">
        <v>1</v>
      </c>
      <c r="F72" s="56" t="s">
        <v>322</v>
      </c>
      <c r="G72" s="57" t="s">
        <v>961</v>
      </c>
      <c r="H72" s="57" t="s">
        <v>961</v>
      </c>
      <c r="I72" s="58" t="s">
        <v>1191</v>
      </c>
      <c r="J72" s="59" t="s">
        <v>1192</v>
      </c>
      <c r="K72" s="59" t="s">
        <v>1120</v>
      </c>
      <c r="L72" s="59" t="s">
        <v>335</v>
      </c>
      <c r="M72" s="59" t="s">
        <v>336</v>
      </c>
      <c r="N72" s="59" t="s">
        <v>337</v>
      </c>
      <c r="O72" s="60">
        <v>7654203.2000000002</v>
      </c>
      <c r="P72" s="60">
        <v>29000</v>
      </c>
      <c r="Q72" s="60">
        <v>0</v>
      </c>
      <c r="R72" s="60">
        <v>0</v>
      </c>
      <c r="S72" s="61" t="s">
        <v>1679</v>
      </c>
      <c r="T72" s="60">
        <v>7683203.2000000002</v>
      </c>
      <c r="U72" s="62" t="s">
        <v>946</v>
      </c>
      <c r="V72" s="63" t="s">
        <v>1796</v>
      </c>
      <c r="W72" s="64">
        <f t="shared" si="1"/>
        <v>721</v>
      </c>
    </row>
    <row r="73" spans="1:23" s="10" customFormat="1" ht="101.25" customHeight="1">
      <c r="A73" s="52">
        <v>6</v>
      </c>
      <c r="B73" s="53" t="s">
        <v>144</v>
      </c>
      <c r="C73" s="54" t="s">
        <v>142</v>
      </c>
      <c r="D73" s="54" t="s">
        <v>285</v>
      </c>
      <c r="E73" s="55">
        <v>1</v>
      </c>
      <c r="F73" s="56" t="s">
        <v>322</v>
      </c>
      <c r="G73" s="57" t="s">
        <v>961</v>
      </c>
      <c r="H73" s="57" t="s">
        <v>961</v>
      </c>
      <c r="I73" s="58" t="s">
        <v>1193</v>
      </c>
      <c r="J73" s="59" t="s">
        <v>1194</v>
      </c>
      <c r="K73" s="59" t="s">
        <v>1195</v>
      </c>
      <c r="L73" s="59" t="s">
        <v>335</v>
      </c>
      <c r="M73" s="59" t="s">
        <v>336</v>
      </c>
      <c r="N73" s="59" t="s">
        <v>337</v>
      </c>
      <c r="O73" s="60">
        <v>4634905.29</v>
      </c>
      <c r="P73" s="60">
        <v>5997274.7999999998</v>
      </c>
      <c r="Q73" s="60">
        <v>264215.48</v>
      </c>
      <c r="R73" s="60">
        <v>143.46</v>
      </c>
      <c r="S73" s="61" t="s">
        <v>1417</v>
      </c>
      <c r="T73" s="60">
        <v>10896252.109999999</v>
      </c>
      <c r="U73" s="62" t="s">
        <v>946</v>
      </c>
      <c r="V73" s="63" t="s">
        <v>1680</v>
      </c>
      <c r="W73" s="64">
        <f t="shared" si="1"/>
        <v>726</v>
      </c>
    </row>
    <row r="74" spans="1:23" s="10" customFormat="1" ht="97.5" customHeight="1">
      <c r="A74" s="52">
        <v>6</v>
      </c>
      <c r="B74" s="53" t="s">
        <v>144</v>
      </c>
      <c r="C74" s="54" t="s">
        <v>142</v>
      </c>
      <c r="D74" s="54" t="s">
        <v>285</v>
      </c>
      <c r="E74" s="55">
        <v>1</v>
      </c>
      <c r="F74" s="56" t="s">
        <v>322</v>
      </c>
      <c r="G74" s="57" t="s">
        <v>961</v>
      </c>
      <c r="H74" s="57" t="s">
        <v>961</v>
      </c>
      <c r="I74" s="58" t="s">
        <v>1210</v>
      </c>
      <c r="J74" s="59" t="s">
        <v>34</v>
      </c>
      <c r="K74" s="59" t="s">
        <v>1418</v>
      </c>
      <c r="L74" s="59" t="s">
        <v>335</v>
      </c>
      <c r="M74" s="59" t="s">
        <v>336</v>
      </c>
      <c r="N74" s="59" t="s">
        <v>337</v>
      </c>
      <c r="O74" s="60">
        <v>1524.51</v>
      </c>
      <c r="P74" s="60">
        <v>0</v>
      </c>
      <c r="Q74" s="60">
        <v>71.13</v>
      </c>
      <c r="R74" s="60">
        <v>0</v>
      </c>
      <c r="S74" s="61" t="s">
        <v>1263</v>
      </c>
      <c r="T74" s="60">
        <v>1595.64</v>
      </c>
      <c r="U74" s="62" t="s">
        <v>946</v>
      </c>
      <c r="V74" s="63" t="s">
        <v>1797</v>
      </c>
      <c r="W74" s="64">
        <f t="shared" si="1"/>
        <v>1335</v>
      </c>
    </row>
    <row r="75" spans="1:23" s="10" customFormat="1" ht="84.75" customHeight="1">
      <c r="A75" s="52">
        <v>6</v>
      </c>
      <c r="B75" s="53" t="s">
        <v>144</v>
      </c>
      <c r="C75" s="54" t="s">
        <v>142</v>
      </c>
      <c r="D75" s="54" t="s">
        <v>285</v>
      </c>
      <c r="E75" s="55">
        <v>1</v>
      </c>
      <c r="F75" s="56" t="s">
        <v>322</v>
      </c>
      <c r="G75" s="57" t="s">
        <v>961</v>
      </c>
      <c r="H75" s="57" t="s">
        <v>961</v>
      </c>
      <c r="I75" s="58" t="s">
        <v>1213</v>
      </c>
      <c r="J75" s="59" t="s">
        <v>1214</v>
      </c>
      <c r="K75" s="59" t="s">
        <v>967</v>
      </c>
      <c r="L75" s="59" t="s">
        <v>335</v>
      </c>
      <c r="M75" s="59" t="s">
        <v>336</v>
      </c>
      <c r="N75" s="59" t="s">
        <v>337</v>
      </c>
      <c r="O75" s="60">
        <v>186892566.15000001</v>
      </c>
      <c r="P75" s="60">
        <v>262613994.19</v>
      </c>
      <c r="Q75" s="60">
        <v>4350460.55</v>
      </c>
      <c r="R75" s="60">
        <v>29553908.460000001</v>
      </c>
      <c r="S75" s="61" t="s">
        <v>1681</v>
      </c>
      <c r="T75" s="60">
        <v>424303112.43000001</v>
      </c>
      <c r="U75" s="62" t="s">
        <v>946</v>
      </c>
      <c r="V75" s="63" t="s">
        <v>1420</v>
      </c>
      <c r="W75" s="64">
        <f t="shared" si="1"/>
        <v>1346</v>
      </c>
    </row>
    <row r="76" spans="1:23" s="10" customFormat="1" ht="91.5" customHeight="1">
      <c r="A76" s="52">
        <v>6</v>
      </c>
      <c r="B76" s="53" t="s">
        <v>144</v>
      </c>
      <c r="C76" s="54" t="s">
        <v>142</v>
      </c>
      <c r="D76" s="54" t="s">
        <v>285</v>
      </c>
      <c r="E76" s="55">
        <v>1</v>
      </c>
      <c r="F76" s="56" t="s">
        <v>322</v>
      </c>
      <c r="G76" s="57" t="s">
        <v>961</v>
      </c>
      <c r="H76" s="57" t="s">
        <v>961</v>
      </c>
      <c r="I76" s="58" t="s">
        <v>1215</v>
      </c>
      <c r="J76" s="59" t="s">
        <v>279</v>
      </c>
      <c r="K76" s="59" t="s">
        <v>156</v>
      </c>
      <c r="L76" s="59" t="s">
        <v>335</v>
      </c>
      <c r="M76" s="59" t="s">
        <v>336</v>
      </c>
      <c r="N76" s="59" t="s">
        <v>337</v>
      </c>
      <c r="O76" s="60">
        <v>269895040.73000002</v>
      </c>
      <c r="P76" s="60">
        <v>8000000</v>
      </c>
      <c r="Q76" s="60">
        <v>5873015.4100000001</v>
      </c>
      <c r="R76" s="60">
        <v>264721153.61000001</v>
      </c>
      <c r="S76" s="61" t="s">
        <v>1798</v>
      </c>
      <c r="T76" s="60">
        <v>19046902.530000001</v>
      </c>
      <c r="U76" s="62" t="s">
        <v>946</v>
      </c>
      <c r="V76" s="63" t="s">
        <v>1421</v>
      </c>
      <c r="W76" s="64">
        <f t="shared" si="1"/>
        <v>1397</v>
      </c>
    </row>
    <row r="77" spans="1:23" s="10" customFormat="1" ht="84" customHeight="1">
      <c r="A77" s="52">
        <v>6</v>
      </c>
      <c r="B77" s="53" t="s">
        <v>144</v>
      </c>
      <c r="C77" s="54" t="s">
        <v>142</v>
      </c>
      <c r="D77" s="54" t="s">
        <v>285</v>
      </c>
      <c r="E77" s="55">
        <v>1</v>
      </c>
      <c r="F77" s="56" t="s">
        <v>322</v>
      </c>
      <c r="G77" s="57" t="s">
        <v>961</v>
      </c>
      <c r="H77" s="57" t="s">
        <v>961</v>
      </c>
      <c r="I77" s="58" t="s">
        <v>688</v>
      </c>
      <c r="J77" s="59" t="s">
        <v>687</v>
      </c>
      <c r="K77" s="59" t="s">
        <v>158</v>
      </c>
      <c r="L77" s="59" t="s">
        <v>335</v>
      </c>
      <c r="M77" s="59" t="s">
        <v>336</v>
      </c>
      <c r="N77" s="59" t="s">
        <v>337</v>
      </c>
      <c r="O77" s="60">
        <v>1878396.32</v>
      </c>
      <c r="P77" s="60">
        <v>0</v>
      </c>
      <c r="Q77" s="60">
        <v>158.47</v>
      </c>
      <c r="R77" s="60">
        <v>0</v>
      </c>
      <c r="S77" s="61" t="s">
        <v>1799</v>
      </c>
      <c r="T77" s="60">
        <v>1878554.79</v>
      </c>
      <c r="U77" s="62" t="s">
        <v>946</v>
      </c>
      <c r="V77" s="63" t="s">
        <v>1800</v>
      </c>
      <c r="W77" s="64">
        <f t="shared" si="1"/>
        <v>1463</v>
      </c>
    </row>
    <row r="78" spans="1:23" s="10" customFormat="1" ht="99.75" customHeight="1">
      <c r="A78" s="52">
        <v>6</v>
      </c>
      <c r="B78" s="53" t="s">
        <v>144</v>
      </c>
      <c r="C78" s="54" t="s">
        <v>142</v>
      </c>
      <c r="D78" s="54" t="s">
        <v>285</v>
      </c>
      <c r="E78" s="55">
        <v>1</v>
      </c>
      <c r="F78" s="56" t="s">
        <v>322</v>
      </c>
      <c r="G78" s="57" t="s">
        <v>961</v>
      </c>
      <c r="H78" s="57" t="s">
        <v>961</v>
      </c>
      <c r="I78" s="58" t="s">
        <v>1682</v>
      </c>
      <c r="J78" s="59" t="s">
        <v>1683</v>
      </c>
      <c r="K78" s="59" t="s">
        <v>1684</v>
      </c>
      <c r="L78" s="59" t="s">
        <v>335</v>
      </c>
      <c r="M78" s="59" t="s">
        <v>336</v>
      </c>
      <c r="N78" s="59" t="s">
        <v>933</v>
      </c>
      <c r="O78" s="60">
        <v>0</v>
      </c>
      <c r="P78" s="60">
        <v>1000000</v>
      </c>
      <c r="Q78" s="60">
        <v>6473.91</v>
      </c>
      <c r="R78" s="60">
        <v>0</v>
      </c>
      <c r="S78" s="61" t="s">
        <v>1801</v>
      </c>
      <c r="T78" s="60">
        <v>1006473.91</v>
      </c>
      <c r="U78" s="62" t="s">
        <v>946</v>
      </c>
      <c r="V78" s="63" t="s">
        <v>1685</v>
      </c>
      <c r="W78" s="64">
        <f t="shared" si="1"/>
        <v>1536</v>
      </c>
    </row>
    <row r="79" spans="1:23" s="10" customFormat="1" ht="107.25" customHeight="1">
      <c r="A79" s="52">
        <v>6</v>
      </c>
      <c r="B79" s="53" t="s">
        <v>144</v>
      </c>
      <c r="C79" s="54" t="s">
        <v>142</v>
      </c>
      <c r="D79" s="54" t="s">
        <v>285</v>
      </c>
      <c r="E79" s="55">
        <v>1</v>
      </c>
      <c r="F79" s="56" t="s">
        <v>322</v>
      </c>
      <c r="G79" s="57" t="s">
        <v>961</v>
      </c>
      <c r="H79" s="57" t="s">
        <v>961</v>
      </c>
      <c r="I79" s="58" t="s">
        <v>224</v>
      </c>
      <c r="J79" s="59" t="s">
        <v>33</v>
      </c>
      <c r="K79" s="59" t="s">
        <v>225</v>
      </c>
      <c r="L79" s="59" t="s">
        <v>335</v>
      </c>
      <c r="M79" s="59" t="s">
        <v>336</v>
      </c>
      <c r="N79" s="59" t="s">
        <v>491</v>
      </c>
      <c r="O79" s="60">
        <v>8672399964.8799992</v>
      </c>
      <c r="P79" s="60">
        <v>558885999</v>
      </c>
      <c r="Q79" s="60">
        <v>1284662970.5899999</v>
      </c>
      <c r="R79" s="60">
        <v>798997358.85000002</v>
      </c>
      <c r="S79" s="61" t="s">
        <v>1802</v>
      </c>
      <c r="T79" s="60">
        <v>9716951575.6200008</v>
      </c>
      <c r="U79" s="62" t="s">
        <v>946</v>
      </c>
      <c r="V79" s="63" t="s">
        <v>1803</v>
      </c>
      <c r="W79" s="64">
        <f t="shared" si="1"/>
        <v>742</v>
      </c>
    </row>
    <row r="80" spans="1:23" s="10" customFormat="1" ht="136.5" customHeight="1">
      <c r="A80" s="52">
        <v>6</v>
      </c>
      <c r="B80" s="53" t="s">
        <v>144</v>
      </c>
      <c r="C80" s="54" t="s">
        <v>142</v>
      </c>
      <c r="D80" s="54" t="s">
        <v>285</v>
      </c>
      <c r="E80" s="55">
        <v>1</v>
      </c>
      <c r="F80" s="56" t="s">
        <v>322</v>
      </c>
      <c r="G80" s="57" t="s">
        <v>961</v>
      </c>
      <c r="H80" s="57" t="s">
        <v>961</v>
      </c>
      <c r="I80" s="58" t="s">
        <v>689</v>
      </c>
      <c r="J80" s="59" t="s">
        <v>280</v>
      </c>
      <c r="K80" s="59" t="s">
        <v>157</v>
      </c>
      <c r="L80" s="59" t="s">
        <v>335</v>
      </c>
      <c r="M80" s="59" t="s">
        <v>336</v>
      </c>
      <c r="N80" s="59" t="s">
        <v>491</v>
      </c>
      <c r="O80" s="60">
        <v>98193314.950000003</v>
      </c>
      <c r="P80" s="60">
        <v>23181402.899999999</v>
      </c>
      <c r="Q80" s="60">
        <v>32516640.870000001</v>
      </c>
      <c r="R80" s="60">
        <v>25856181.899999999</v>
      </c>
      <c r="S80" s="61" t="s">
        <v>1804</v>
      </c>
      <c r="T80" s="60">
        <v>128035176.81999999</v>
      </c>
      <c r="U80" s="62" t="s">
        <v>946</v>
      </c>
      <c r="V80" s="63" t="s">
        <v>1805</v>
      </c>
      <c r="W80" s="64">
        <f t="shared" si="1"/>
        <v>1462</v>
      </c>
    </row>
    <row r="81" spans="1:23" s="10" customFormat="1" ht="161.25" customHeight="1">
      <c r="A81" s="52">
        <v>6</v>
      </c>
      <c r="B81" s="53" t="s">
        <v>144</v>
      </c>
      <c r="C81" s="54" t="s">
        <v>142</v>
      </c>
      <c r="D81" s="54" t="s">
        <v>285</v>
      </c>
      <c r="E81" s="55">
        <v>1</v>
      </c>
      <c r="F81" s="56" t="s">
        <v>322</v>
      </c>
      <c r="G81" s="57" t="s">
        <v>961</v>
      </c>
      <c r="H81" s="57" t="s">
        <v>961</v>
      </c>
      <c r="I81" s="58" t="s">
        <v>299</v>
      </c>
      <c r="J81" s="59" t="s">
        <v>300</v>
      </c>
      <c r="K81" s="59" t="s">
        <v>301</v>
      </c>
      <c r="L81" s="59" t="s">
        <v>335</v>
      </c>
      <c r="M81" s="59" t="s">
        <v>336</v>
      </c>
      <c r="N81" s="59" t="s">
        <v>1100</v>
      </c>
      <c r="O81" s="60">
        <v>2207036938.0599999</v>
      </c>
      <c r="P81" s="60">
        <v>103692985</v>
      </c>
      <c r="Q81" s="60">
        <v>247238321.21000001</v>
      </c>
      <c r="R81" s="60">
        <v>146667795.84</v>
      </c>
      <c r="S81" s="61" t="s">
        <v>1806</v>
      </c>
      <c r="T81" s="60">
        <v>2411300448.4299998</v>
      </c>
      <c r="U81" s="62" t="s">
        <v>946</v>
      </c>
      <c r="V81" s="63" t="s">
        <v>1807</v>
      </c>
      <c r="W81" s="64">
        <f t="shared" si="1"/>
        <v>1508</v>
      </c>
    </row>
    <row r="82" spans="1:23" s="10" customFormat="1" ht="120" customHeight="1">
      <c r="A82" s="52">
        <v>6</v>
      </c>
      <c r="B82" s="53" t="s">
        <v>144</v>
      </c>
      <c r="C82" s="54" t="s">
        <v>142</v>
      </c>
      <c r="D82" s="54" t="s">
        <v>285</v>
      </c>
      <c r="E82" s="55">
        <v>1</v>
      </c>
      <c r="F82" s="56" t="s">
        <v>322</v>
      </c>
      <c r="G82" s="57" t="s">
        <v>961</v>
      </c>
      <c r="H82" s="57" t="s">
        <v>961</v>
      </c>
      <c r="I82" s="58" t="s">
        <v>1189</v>
      </c>
      <c r="J82" s="59" t="s">
        <v>1190</v>
      </c>
      <c r="K82" s="59" t="s">
        <v>1119</v>
      </c>
      <c r="L82" s="59" t="s">
        <v>335</v>
      </c>
      <c r="M82" s="59" t="s">
        <v>336</v>
      </c>
      <c r="N82" s="59" t="s">
        <v>938</v>
      </c>
      <c r="O82" s="60">
        <v>3698707202.1300001</v>
      </c>
      <c r="P82" s="60">
        <v>780595891.27999997</v>
      </c>
      <c r="Q82" s="60">
        <v>133984745.29000001</v>
      </c>
      <c r="R82" s="60">
        <v>0</v>
      </c>
      <c r="S82" s="61" t="s">
        <v>1262</v>
      </c>
      <c r="T82" s="60">
        <v>4613287838.6999998</v>
      </c>
      <c r="U82" s="62" t="s">
        <v>946</v>
      </c>
      <c r="V82" s="63" t="s">
        <v>1416</v>
      </c>
      <c r="W82" s="64">
        <f t="shared" si="1"/>
        <v>582</v>
      </c>
    </row>
    <row r="83" spans="1:23" s="10" customFormat="1" ht="93.75" customHeight="1">
      <c r="A83" s="52">
        <v>6</v>
      </c>
      <c r="B83" s="53" t="s">
        <v>144</v>
      </c>
      <c r="C83" s="54" t="s">
        <v>142</v>
      </c>
      <c r="D83" s="54" t="s">
        <v>285</v>
      </c>
      <c r="E83" s="55">
        <v>1</v>
      </c>
      <c r="F83" s="56" t="s">
        <v>322</v>
      </c>
      <c r="G83" s="57" t="s">
        <v>961</v>
      </c>
      <c r="H83" s="57" t="s">
        <v>961</v>
      </c>
      <c r="I83" s="58" t="s">
        <v>1211</v>
      </c>
      <c r="J83" s="59" t="s">
        <v>1212</v>
      </c>
      <c r="K83" s="59" t="s">
        <v>155</v>
      </c>
      <c r="L83" s="59" t="s">
        <v>335</v>
      </c>
      <c r="M83" s="59" t="s">
        <v>336</v>
      </c>
      <c r="N83" s="59" t="s">
        <v>938</v>
      </c>
      <c r="O83" s="60">
        <v>7506118927.2799997</v>
      </c>
      <c r="P83" s="60">
        <v>2248070117.8000002</v>
      </c>
      <c r="Q83" s="60">
        <v>275816827.25999999</v>
      </c>
      <c r="R83" s="60">
        <v>1861274623.3399999</v>
      </c>
      <c r="S83" s="61" t="s">
        <v>1264</v>
      </c>
      <c r="T83" s="60">
        <v>8168731249</v>
      </c>
      <c r="U83" s="62" t="s">
        <v>946</v>
      </c>
      <c r="V83" s="63" t="s">
        <v>1419</v>
      </c>
      <c r="W83" s="64">
        <f t="shared" si="1"/>
        <v>1336</v>
      </c>
    </row>
    <row r="84" spans="1:23" s="10" customFormat="1" ht="87.75" customHeight="1">
      <c r="A84" s="52">
        <v>6</v>
      </c>
      <c r="B84" s="53" t="s">
        <v>144</v>
      </c>
      <c r="C84" s="54" t="s">
        <v>142</v>
      </c>
      <c r="D84" s="54" t="s">
        <v>285</v>
      </c>
      <c r="E84" s="55">
        <v>1</v>
      </c>
      <c r="F84" s="56" t="s">
        <v>322</v>
      </c>
      <c r="G84" s="57" t="s">
        <v>961</v>
      </c>
      <c r="H84" s="57" t="s">
        <v>961</v>
      </c>
      <c r="I84" s="58" t="s">
        <v>1135</v>
      </c>
      <c r="J84" s="59" t="s">
        <v>1136</v>
      </c>
      <c r="K84" s="59" t="s">
        <v>1137</v>
      </c>
      <c r="L84" s="59" t="s">
        <v>335</v>
      </c>
      <c r="M84" s="59" t="s">
        <v>336</v>
      </c>
      <c r="N84" s="59" t="s">
        <v>938</v>
      </c>
      <c r="O84" s="60">
        <v>0</v>
      </c>
      <c r="P84" s="60">
        <v>68631455</v>
      </c>
      <c r="Q84" s="60">
        <v>2349977.35</v>
      </c>
      <c r="R84" s="60">
        <v>28451679.670000002</v>
      </c>
      <c r="S84" s="61" t="s">
        <v>1808</v>
      </c>
      <c r="T84" s="60">
        <v>43097678.600000001</v>
      </c>
      <c r="U84" s="62" t="s">
        <v>946</v>
      </c>
      <c r="V84" s="63" t="s">
        <v>1809</v>
      </c>
      <c r="W84" s="64">
        <f t="shared" si="1"/>
        <v>1516</v>
      </c>
    </row>
    <row r="85" spans="1:23" s="10" customFormat="1" ht="96" customHeight="1">
      <c r="A85" s="52">
        <v>6</v>
      </c>
      <c r="B85" s="53" t="s">
        <v>144</v>
      </c>
      <c r="C85" s="54" t="s">
        <v>142</v>
      </c>
      <c r="D85" s="54" t="s">
        <v>285</v>
      </c>
      <c r="E85" s="55">
        <v>1</v>
      </c>
      <c r="F85" s="56" t="s">
        <v>322</v>
      </c>
      <c r="G85" s="57" t="s">
        <v>961</v>
      </c>
      <c r="H85" s="57" t="s">
        <v>961</v>
      </c>
      <c r="I85" s="58">
        <v>700006213166</v>
      </c>
      <c r="J85" s="59" t="s">
        <v>390</v>
      </c>
      <c r="K85" s="59" t="s">
        <v>394</v>
      </c>
      <c r="L85" s="59" t="s">
        <v>981</v>
      </c>
      <c r="M85" s="59" t="s">
        <v>1188</v>
      </c>
      <c r="N85" s="59" t="s">
        <v>337</v>
      </c>
      <c r="O85" s="60">
        <v>488766</v>
      </c>
      <c r="P85" s="60">
        <v>0</v>
      </c>
      <c r="Q85" s="60">
        <v>0</v>
      </c>
      <c r="R85" s="60">
        <v>0</v>
      </c>
      <c r="S85" s="61" t="s">
        <v>1261</v>
      </c>
      <c r="T85" s="60">
        <v>488766</v>
      </c>
      <c r="U85" s="62" t="s">
        <v>946</v>
      </c>
      <c r="V85" s="63" t="s">
        <v>1415</v>
      </c>
      <c r="W85" s="64">
        <f t="shared" si="1"/>
        <v>166</v>
      </c>
    </row>
    <row r="86" spans="1:23" s="10" customFormat="1" ht="87.75" customHeight="1">
      <c r="A86" s="52">
        <v>6</v>
      </c>
      <c r="B86" s="53" t="s">
        <v>144</v>
      </c>
      <c r="C86" s="54" t="s">
        <v>142</v>
      </c>
      <c r="D86" s="54" t="s">
        <v>285</v>
      </c>
      <c r="E86" s="55">
        <v>1</v>
      </c>
      <c r="F86" s="56" t="s">
        <v>322</v>
      </c>
      <c r="G86" s="57" t="s">
        <v>961</v>
      </c>
      <c r="H86" s="57" t="s">
        <v>961</v>
      </c>
      <c r="I86" s="58" t="s">
        <v>1185</v>
      </c>
      <c r="J86" s="59" t="s">
        <v>1186</v>
      </c>
      <c r="K86" s="59" t="s">
        <v>1187</v>
      </c>
      <c r="L86" s="59" t="s">
        <v>981</v>
      </c>
      <c r="M86" s="59" t="s">
        <v>1188</v>
      </c>
      <c r="N86" s="59" t="s">
        <v>337</v>
      </c>
      <c r="O86" s="60">
        <v>0</v>
      </c>
      <c r="P86" s="60">
        <v>0</v>
      </c>
      <c r="Q86" s="60">
        <v>0</v>
      </c>
      <c r="R86" s="60">
        <v>0</v>
      </c>
      <c r="S86" s="61" t="s">
        <v>1810</v>
      </c>
      <c r="T86" s="60">
        <v>0</v>
      </c>
      <c r="U86" s="62" t="s">
        <v>946</v>
      </c>
      <c r="V86" s="63" t="s">
        <v>1811</v>
      </c>
      <c r="W86" s="64">
        <f t="shared" si="1"/>
        <v>301</v>
      </c>
    </row>
    <row r="87" spans="1:23" s="10" customFormat="1" ht="161.25" customHeight="1">
      <c r="A87" s="52">
        <v>6</v>
      </c>
      <c r="B87" s="53" t="s">
        <v>144</v>
      </c>
      <c r="C87" s="54" t="s">
        <v>142</v>
      </c>
      <c r="D87" s="54" t="s">
        <v>285</v>
      </c>
      <c r="E87" s="55">
        <v>1</v>
      </c>
      <c r="F87" s="56" t="s">
        <v>1217</v>
      </c>
      <c r="G87" s="57" t="s">
        <v>1218</v>
      </c>
      <c r="H87" s="57" t="s">
        <v>1218</v>
      </c>
      <c r="I87" s="58" t="s">
        <v>1219</v>
      </c>
      <c r="J87" s="59" t="s">
        <v>190</v>
      </c>
      <c r="K87" s="59" t="s">
        <v>1265</v>
      </c>
      <c r="L87" s="59" t="s">
        <v>335</v>
      </c>
      <c r="M87" s="59" t="s">
        <v>925</v>
      </c>
      <c r="N87" s="59" t="s">
        <v>491</v>
      </c>
      <c r="O87" s="60">
        <v>554278864.64999998</v>
      </c>
      <c r="P87" s="60">
        <v>121218360.39</v>
      </c>
      <c r="Q87" s="60">
        <v>3689061</v>
      </c>
      <c r="R87" s="60">
        <v>112241549.94</v>
      </c>
      <c r="S87" s="61" t="s">
        <v>1812</v>
      </c>
      <c r="T87" s="60">
        <v>566944736.10000002</v>
      </c>
      <c r="U87" s="62" t="s">
        <v>338</v>
      </c>
      <c r="V87" s="63" t="s">
        <v>1424</v>
      </c>
      <c r="W87" s="64">
        <f t="shared" si="1"/>
        <v>1320</v>
      </c>
    </row>
    <row r="88" spans="1:23" s="10" customFormat="1" ht="161.25" customHeight="1">
      <c r="A88" s="52">
        <v>6</v>
      </c>
      <c r="B88" s="53" t="s">
        <v>144</v>
      </c>
      <c r="C88" s="54" t="s">
        <v>142</v>
      </c>
      <c r="D88" s="54" t="s">
        <v>285</v>
      </c>
      <c r="E88" s="55">
        <v>1</v>
      </c>
      <c r="F88" s="56" t="s">
        <v>1217</v>
      </c>
      <c r="G88" s="57" t="s">
        <v>1218</v>
      </c>
      <c r="H88" s="57" t="s">
        <v>1218</v>
      </c>
      <c r="I88" s="58" t="s">
        <v>1220</v>
      </c>
      <c r="J88" s="59" t="s">
        <v>283</v>
      </c>
      <c r="K88" s="59" t="s">
        <v>1266</v>
      </c>
      <c r="L88" s="59" t="s">
        <v>335</v>
      </c>
      <c r="M88" s="59" t="s">
        <v>925</v>
      </c>
      <c r="N88" s="59" t="s">
        <v>1100</v>
      </c>
      <c r="O88" s="60">
        <v>8954116.2799999993</v>
      </c>
      <c r="P88" s="60">
        <v>208983</v>
      </c>
      <c r="Q88" s="60">
        <v>137546</v>
      </c>
      <c r="R88" s="60">
        <v>1142138.42</v>
      </c>
      <c r="S88" s="61" t="s">
        <v>1813</v>
      </c>
      <c r="T88" s="60">
        <v>8158506.8600000003</v>
      </c>
      <c r="U88" s="62" t="s">
        <v>338</v>
      </c>
      <c r="V88" s="63" t="s">
        <v>1425</v>
      </c>
      <c r="W88" s="64">
        <f t="shared" si="1"/>
        <v>1321</v>
      </c>
    </row>
    <row r="89" spans="1:23" s="10" customFormat="1" ht="114" customHeight="1">
      <c r="A89" s="52">
        <v>6</v>
      </c>
      <c r="B89" s="53" t="s">
        <v>144</v>
      </c>
      <c r="C89" s="54" t="s">
        <v>142</v>
      </c>
      <c r="D89" s="54" t="s">
        <v>285</v>
      </c>
      <c r="E89" s="55">
        <v>1</v>
      </c>
      <c r="F89" s="56" t="s">
        <v>576</v>
      </c>
      <c r="G89" s="57" t="s">
        <v>577</v>
      </c>
      <c r="H89" s="57" t="s">
        <v>961</v>
      </c>
      <c r="I89" s="58" t="s">
        <v>838</v>
      </c>
      <c r="J89" s="59" t="s">
        <v>839</v>
      </c>
      <c r="K89" s="59" t="s">
        <v>705</v>
      </c>
      <c r="L89" s="59" t="s">
        <v>981</v>
      </c>
      <c r="M89" s="59" t="s">
        <v>525</v>
      </c>
      <c r="N89" s="59" t="s">
        <v>491</v>
      </c>
      <c r="O89" s="60">
        <v>140119667.91</v>
      </c>
      <c r="P89" s="60">
        <v>84586261.049999997</v>
      </c>
      <c r="Q89" s="60">
        <v>10363347.529999999</v>
      </c>
      <c r="R89" s="60">
        <v>59628912.170000002</v>
      </c>
      <c r="S89" s="61" t="s">
        <v>1814</v>
      </c>
      <c r="T89" s="60">
        <v>175440364.31999999</v>
      </c>
      <c r="U89" s="62" t="s">
        <v>338</v>
      </c>
      <c r="V89" s="63" t="s">
        <v>1815</v>
      </c>
      <c r="W89" s="64">
        <f t="shared" si="1"/>
        <v>1450</v>
      </c>
    </row>
    <row r="90" spans="1:23" s="10" customFormat="1" ht="161.25" customHeight="1">
      <c r="A90" s="52">
        <v>6</v>
      </c>
      <c r="B90" s="53" t="s">
        <v>144</v>
      </c>
      <c r="C90" s="54" t="s">
        <v>142</v>
      </c>
      <c r="D90" s="54" t="s">
        <v>285</v>
      </c>
      <c r="E90" s="55">
        <v>1</v>
      </c>
      <c r="F90" s="56" t="s">
        <v>576</v>
      </c>
      <c r="G90" s="57" t="s">
        <v>577</v>
      </c>
      <c r="H90" s="57" t="s">
        <v>577</v>
      </c>
      <c r="I90" s="58" t="s">
        <v>833</v>
      </c>
      <c r="J90" s="59" t="s">
        <v>25</v>
      </c>
      <c r="K90" s="59" t="s">
        <v>703</v>
      </c>
      <c r="L90" s="59" t="s">
        <v>335</v>
      </c>
      <c r="M90" s="59" t="s">
        <v>336</v>
      </c>
      <c r="N90" s="59" t="s">
        <v>337</v>
      </c>
      <c r="O90" s="60">
        <v>483734933.25</v>
      </c>
      <c r="P90" s="60">
        <v>0</v>
      </c>
      <c r="Q90" s="60">
        <v>22547364.02</v>
      </c>
      <c r="R90" s="60">
        <v>256162.35</v>
      </c>
      <c r="S90" s="61" t="s">
        <v>1816</v>
      </c>
      <c r="T90" s="60">
        <v>506026134.92000002</v>
      </c>
      <c r="U90" s="62" t="s">
        <v>338</v>
      </c>
      <c r="V90" s="63" t="s">
        <v>1817</v>
      </c>
      <c r="W90" s="64">
        <f t="shared" si="1"/>
        <v>1129</v>
      </c>
    </row>
    <row r="91" spans="1:23" s="10" customFormat="1" ht="227.25" customHeight="1">
      <c r="A91" s="52">
        <v>6</v>
      </c>
      <c r="B91" s="53" t="s">
        <v>144</v>
      </c>
      <c r="C91" s="54" t="s">
        <v>142</v>
      </c>
      <c r="D91" s="54" t="s">
        <v>285</v>
      </c>
      <c r="E91" s="55">
        <v>1</v>
      </c>
      <c r="F91" s="56" t="s">
        <v>576</v>
      </c>
      <c r="G91" s="57" t="s">
        <v>577</v>
      </c>
      <c r="H91" s="57" t="s">
        <v>577</v>
      </c>
      <c r="I91" s="58" t="s">
        <v>834</v>
      </c>
      <c r="J91" s="59" t="s">
        <v>835</v>
      </c>
      <c r="K91" s="59" t="s">
        <v>704</v>
      </c>
      <c r="L91" s="59" t="s">
        <v>335</v>
      </c>
      <c r="M91" s="59" t="s">
        <v>336</v>
      </c>
      <c r="N91" s="59" t="s">
        <v>491</v>
      </c>
      <c r="O91" s="60">
        <v>20859573341.580002</v>
      </c>
      <c r="P91" s="60">
        <v>1300683.8500000001</v>
      </c>
      <c r="Q91" s="60">
        <v>1804919048.26</v>
      </c>
      <c r="R91" s="60">
        <v>2200276015.9299998</v>
      </c>
      <c r="S91" s="61" t="s">
        <v>194</v>
      </c>
      <c r="T91" s="60">
        <v>20465517057.700001</v>
      </c>
      <c r="U91" s="62" t="s">
        <v>946</v>
      </c>
      <c r="V91" s="63" t="s">
        <v>1818</v>
      </c>
      <c r="W91" s="64">
        <f t="shared" si="1"/>
        <v>1339</v>
      </c>
    </row>
    <row r="92" spans="1:23" s="10" customFormat="1" ht="161.25" customHeight="1">
      <c r="A92" s="52">
        <v>6</v>
      </c>
      <c r="B92" s="53" t="s">
        <v>144</v>
      </c>
      <c r="C92" s="54" t="s">
        <v>142</v>
      </c>
      <c r="D92" s="54" t="s">
        <v>285</v>
      </c>
      <c r="E92" s="55">
        <v>1</v>
      </c>
      <c r="F92" s="56" t="s">
        <v>576</v>
      </c>
      <c r="G92" s="57" t="s">
        <v>577</v>
      </c>
      <c r="H92" s="57" t="s">
        <v>577</v>
      </c>
      <c r="I92" s="58">
        <v>700006200134</v>
      </c>
      <c r="J92" s="59" t="s">
        <v>578</v>
      </c>
      <c r="K92" s="59" t="s">
        <v>1126</v>
      </c>
      <c r="L92" s="59" t="s">
        <v>981</v>
      </c>
      <c r="M92" s="59" t="s">
        <v>579</v>
      </c>
      <c r="N92" s="59" t="s">
        <v>337</v>
      </c>
      <c r="O92" s="60">
        <v>0</v>
      </c>
      <c r="P92" s="60">
        <v>0</v>
      </c>
      <c r="Q92" s="60">
        <v>0</v>
      </c>
      <c r="R92" s="60">
        <v>0</v>
      </c>
      <c r="S92" s="61" t="s">
        <v>1819</v>
      </c>
      <c r="T92" s="60">
        <v>0</v>
      </c>
      <c r="U92" s="62" t="s">
        <v>946</v>
      </c>
      <c r="V92" s="63" t="s">
        <v>1820</v>
      </c>
      <c r="W92" s="64">
        <f t="shared" si="1"/>
        <v>134</v>
      </c>
    </row>
    <row r="93" spans="1:23" s="10" customFormat="1" ht="123.75" customHeight="1">
      <c r="A93" s="52">
        <v>6</v>
      </c>
      <c r="B93" s="53" t="s">
        <v>144</v>
      </c>
      <c r="C93" s="54" t="s">
        <v>142</v>
      </c>
      <c r="D93" s="54" t="s">
        <v>285</v>
      </c>
      <c r="E93" s="55">
        <v>1</v>
      </c>
      <c r="F93" s="56" t="s">
        <v>576</v>
      </c>
      <c r="G93" s="57" t="s">
        <v>577</v>
      </c>
      <c r="H93" s="57" t="s">
        <v>577</v>
      </c>
      <c r="I93" s="58">
        <v>700006120230</v>
      </c>
      <c r="J93" s="59" t="s">
        <v>24</v>
      </c>
      <c r="K93" s="59" t="s">
        <v>832</v>
      </c>
      <c r="L93" s="59" t="s">
        <v>981</v>
      </c>
      <c r="M93" s="59" t="s">
        <v>591</v>
      </c>
      <c r="N93" s="59" t="s">
        <v>337</v>
      </c>
      <c r="O93" s="60">
        <v>0</v>
      </c>
      <c r="P93" s="60">
        <v>0</v>
      </c>
      <c r="Q93" s="60">
        <v>0</v>
      </c>
      <c r="R93" s="60">
        <v>0</v>
      </c>
      <c r="S93" s="61" t="s">
        <v>193</v>
      </c>
      <c r="T93" s="60">
        <v>0</v>
      </c>
      <c r="U93" s="62" t="s">
        <v>946</v>
      </c>
      <c r="V93" s="63" t="s">
        <v>1426</v>
      </c>
      <c r="W93" s="64">
        <f t="shared" si="1"/>
        <v>230</v>
      </c>
    </row>
    <row r="94" spans="1:23" s="10" customFormat="1" ht="116.25" customHeight="1">
      <c r="A94" s="52">
        <v>6</v>
      </c>
      <c r="B94" s="53" t="s">
        <v>144</v>
      </c>
      <c r="C94" s="54" t="s">
        <v>142</v>
      </c>
      <c r="D94" s="54" t="s">
        <v>285</v>
      </c>
      <c r="E94" s="55">
        <v>1</v>
      </c>
      <c r="F94" s="56" t="s">
        <v>576</v>
      </c>
      <c r="G94" s="57" t="s">
        <v>577</v>
      </c>
      <c r="H94" s="57" t="s">
        <v>577</v>
      </c>
      <c r="I94" s="58" t="s">
        <v>836</v>
      </c>
      <c r="J94" s="59" t="s">
        <v>121</v>
      </c>
      <c r="K94" s="59" t="s">
        <v>523</v>
      </c>
      <c r="L94" s="59" t="s">
        <v>981</v>
      </c>
      <c r="M94" s="59" t="s">
        <v>1196</v>
      </c>
      <c r="N94" s="59" t="s">
        <v>491</v>
      </c>
      <c r="O94" s="60">
        <v>52799646.240000002</v>
      </c>
      <c r="P94" s="60">
        <v>1975485.52</v>
      </c>
      <c r="Q94" s="60">
        <v>2450472.44</v>
      </c>
      <c r="R94" s="60">
        <v>3854078.21</v>
      </c>
      <c r="S94" s="61" t="s">
        <v>195</v>
      </c>
      <c r="T94" s="60">
        <v>53371525.990000002</v>
      </c>
      <c r="U94" s="62" t="s">
        <v>338</v>
      </c>
      <c r="V94" s="63" t="s">
        <v>1427</v>
      </c>
      <c r="W94" s="64">
        <f t="shared" si="1"/>
        <v>1446</v>
      </c>
    </row>
    <row r="95" spans="1:23" s="10" customFormat="1" ht="120" customHeight="1">
      <c r="A95" s="52">
        <v>6</v>
      </c>
      <c r="B95" s="53" t="s">
        <v>144</v>
      </c>
      <c r="C95" s="54" t="s">
        <v>142</v>
      </c>
      <c r="D95" s="54" t="s">
        <v>285</v>
      </c>
      <c r="E95" s="55">
        <v>1</v>
      </c>
      <c r="F95" s="56" t="s">
        <v>576</v>
      </c>
      <c r="G95" s="57" t="s">
        <v>577</v>
      </c>
      <c r="H95" s="57" t="s">
        <v>577</v>
      </c>
      <c r="I95" s="58" t="s">
        <v>837</v>
      </c>
      <c r="J95" s="59" t="s">
        <v>284</v>
      </c>
      <c r="K95" s="59" t="s">
        <v>524</v>
      </c>
      <c r="L95" s="59" t="s">
        <v>981</v>
      </c>
      <c r="M95" s="59" t="s">
        <v>1196</v>
      </c>
      <c r="N95" s="59" t="s">
        <v>491</v>
      </c>
      <c r="O95" s="60">
        <v>80926669.840000004</v>
      </c>
      <c r="P95" s="60">
        <v>86613.57</v>
      </c>
      <c r="Q95" s="60">
        <v>3379616.96</v>
      </c>
      <c r="R95" s="60">
        <v>23934981.09</v>
      </c>
      <c r="S95" s="61" t="s">
        <v>775</v>
      </c>
      <c r="T95" s="60">
        <v>60457919.280000001</v>
      </c>
      <c r="U95" s="62" t="s">
        <v>338</v>
      </c>
      <c r="V95" s="63" t="s">
        <v>1428</v>
      </c>
      <c r="W95" s="64">
        <f t="shared" si="1"/>
        <v>1449</v>
      </c>
    </row>
    <row r="96" spans="1:23" s="10" customFormat="1" ht="138.75" customHeight="1">
      <c r="A96" s="52">
        <v>6</v>
      </c>
      <c r="B96" s="53" t="s">
        <v>144</v>
      </c>
      <c r="C96" s="54" t="s">
        <v>142</v>
      </c>
      <c r="D96" s="54" t="s">
        <v>285</v>
      </c>
      <c r="E96" s="55">
        <v>1</v>
      </c>
      <c r="F96" s="56" t="s">
        <v>987</v>
      </c>
      <c r="G96" s="57" t="s">
        <v>988</v>
      </c>
      <c r="H96" s="57" t="s">
        <v>988</v>
      </c>
      <c r="I96" s="58" t="s">
        <v>329</v>
      </c>
      <c r="J96" s="59" t="s">
        <v>659</v>
      </c>
      <c r="K96" s="59" t="s">
        <v>660</v>
      </c>
      <c r="L96" s="59" t="s">
        <v>335</v>
      </c>
      <c r="M96" s="59" t="s">
        <v>1197</v>
      </c>
      <c r="N96" s="59" t="s">
        <v>337</v>
      </c>
      <c r="O96" s="60">
        <v>0</v>
      </c>
      <c r="P96" s="60">
        <v>0</v>
      </c>
      <c r="Q96" s="60">
        <v>0</v>
      </c>
      <c r="R96" s="60">
        <v>0</v>
      </c>
      <c r="S96" s="61" t="s">
        <v>1821</v>
      </c>
      <c r="T96" s="60">
        <v>0</v>
      </c>
      <c r="U96" s="62" t="s">
        <v>946</v>
      </c>
      <c r="V96" s="63" t="s">
        <v>1822</v>
      </c>
      <c r="W96" s="64">
        <f t="shared" si="1"/>
        <v>1367</v>
      </c>
    </row>
    <row r="97" spans="1:25" s="51" customFormat="1" ht="20.25" customHeight="1" outlineLevel="2">
      <c r="A97" s="73"/>
      <c r="B97" s="109" t="s">
        <v>407</v>
      </c>
      <c r="C97" s="110"/>
      <c r="D97" s="110"/>
      <c r="E97" s="74">
        <f>SUBTOTAL(9,E98:E99)</f>
        <v>2</v>
      </c>
      <c r="F97" s="75"/>
      <c r="G97" s="75"/>
      <c r="H97" s="75"/>
      <c r="I97" s="76"/>
      <c r="J97" s="75"/>
      <c r="K97" s="75"/>
      <c r="L97" s="75"/>
      <c r="M97" s="75"/>
      <c r="N97" s="75"/>
      <c r="O97" s="77"/>
      <c r="P97" s="77"/>
      <c r="Q97" s="77"/>
      <c r="R97" s="77"/>
      <c r="S97" s="75"/>
      <c r="T97" s="77"/>
      <c r="U97" s="75"/>
      <c r="V97" s="78"/>
      <c r="W97" s="76"/>
      <c r="Y97" s="10"/>
    </row>
    <row r="98" spans="1:25" s="10" customFormat="1" ht="201" customHeight="1">
      <c r="A98" s="52">
        <v>6</v>
      </c>
      <c r="B98" s="53" t="s">
        <v>144</v>
      </c>
      <c r="C98" s="54" t="s">
        <v>142</v>
      </c>
      <c r="D98" s="54" t="s">
        <v>753</v>
      </c>
      <c r="E98" s="55">
        <v>1</v>
      </c>
      <c r="F98" s="56">
        <v>411</v>
      </c>
      <c r="G98" s="57" t="s">
        <v>978</v>
      </c>
      <c r="H98" s="57" t="s">
        <v>754</v>
      </c>
      <c r="I98" s="58">
        <v>20060641101413</v>
      </c>
      <c r="J98" s="59" t="s">
        <v>757</v>
      </c>
      <c r="K98" s="59" t="s">
        <v>755</v>
      </c>
      <c r="L98" s="59" t="s">
        <v>981</v>
      </c>
      <c r="M98" s="59" t="s">
        <v>204</v>
      </c>
      <c r="N98" s="59" t="s">
        <v>933</v>
      </c>
      <c r="O98" s="60">
        <v>187406747.83000001</v>
      </c>
      <c r="P98" s="60">
        <v>113389647.42</v>
      </c>
      <c r="Q98" s="60">
        <v>5491064.8499999996</v>
      </c>
      <c r="R98" s="60">
        <v>215481515.34999999</v>
      </c>
      <c r="S98" s="61" t="s">
        <v>1823</v>
      </c>
      <c r="T98" s="60">
        <v>90805944.75</v>
      </c>
      <c r="U98" s="62" t="s">
        <v>338</v>
      </c>
      <c r="V98" s="63" t="s">
        <v>1429</v>
      </c>
      <c r="W98" s="64">
        <f>IF(OR(LEFT(I98)="7",LEFT(I98,1)="8"),VALUE(RIGHT(I98,3)),VALUE(RIGHT(I98,4)))</f>
        <v>1413</v>
      </c>
    </row>
    <row r="99" spans="1:25" s="10" customFormat="1" ht="87.75" customHeight="1">
      <c r="A99" s="52">
        <v>6</v>
      </c>
      <c r="B99" s="53" t="s">
        <v>144</v>
      </c>
      <c r="C99" s="54" t="s">
        <v>142</v>
      </c>
      <c r="D99" s="54" t="s">
        <v>753</v>
      </c>
      <c r="E99" s="55">
        <v>1</v>
      </c>
      <c r="F99" s="56" t="s">
        <v>941</v>
      </c>
      <c r="G99" s="57" t="s">
        <v>75</v>
      </c>
      <c r="H99" s="57" t="s">
        <v>83</v>
      </c>
      <c r="I99" s="58" t="s">
        <v>76</v>
      </c>
      <c r="J99" s="59" t="s">
        <v>77</v>
      </c>
      <c r="K99" s="59" t="s">
        <v>16</v>
      </c>
      <c r="L99" s="59" t="s">
        <v>335</v>
      </c>
      <c r="M99" s="59" t="s">
        <v>945</v>
      </c>
      <c r="N99" s="59" t="s">
        <v>337</v>
      </c>
      <c r="O99" s="60">
        <v>0</v>
      </c>
      <c r="P99" s="60">
        <v>0</v>
      </c>
      <c r="Q99" s="60">
        <v>0</v>
      </c>
      <c r="R99" s="60">
        <v>0</v>
      </c>
      <c r="S99" s="61" t="s">
        <v>17</v>
      </c>
      <c r="T99" s="60">
        <v>0</v>
      </c>
      <c r="U99" s="62" t="s">
        <v>338</v>
      </c>
      <c r="V99" s="63" t="s">
        <v>1430</v>
      </c>
      <c r="W99" s="64">
        <f>IF(OR(LEFT(I99)="7",LEFT(I99,1)="8"),VALUE(RIGHT(I99,3)),VALUE(RIGHT(I99,4)))</f>
        <v>55</v>
      </c>
    </row>
    <row r="100" spans="1:25" s="51" customFormat="1" ht="20.25" customHeight="1" outlineLevel="2">
      <c r="A100" s="73"/>
      <c r="B100" s="98" t="s">
        <v>409</v>
      </c>
      <c r="C100" s="99"/>
      <c r="D100" s="99"/>
      <c r="E100" s="74">
        <f>SUBTOTAL(9,E101:E110)</f>
        <v>9</v>
      </c>
      <c r="F100" s="75"/>
      <c r="G100" s="75"/>
      <c r="H100" s="75"/>
      <c r="I100" s="76"/>
      <c r="J100" s="75"/>
      <c r="K100" s="75"/>
      <c r="L100" s="75"/>
      <c r="M100" s="75"/>
      <c r="N100" s="75"/>
      <c r="O100" s="77"/>
      <c r="P100" s="77"/>
      <c r="Q100" s="77"/>
      <c r="R100" s="77"/>
      <c r="S100" s="75"/>
      <c r="T100" s="77"/>
      <c r="U100" s="75"/>
      <c r="V100" s="78"/>
      <c r="W100" s="76"/>
      <c r="Y100" s="10"/>
    </row>
    <row r="101" spans="1:25" s="10" customFormat="1" ht="166.5" customHeight="1">
      <c r="A101" s="52">
        <v>6</v>
      </c>
      <c r="B101" s="53" t="s">
        <v>144</v>
      </c>
      <c r="C101" s="54" t="s">
        <v>142</v>
      </c>
      <c r="D101" s="54" t="s">
        <v>1101</v>
      </c>
      <c r="E101" s="55">
        <v>1</v>
      </c>
      <c r="F101" s="56">
        <v>213</v>
      </c>
      <c r="G101" s="57" t="s">
        <v>1081</v>
      </c>
      <c r="H101" s="57" t="s">
        <v>971</v>
      </c>
      <c r="I101" s="58" t="s">
        <v>972</v>
      </c>
      <c r="J101" s="59" t="s">
        <v>973</v>
      </c>
      <c r="K101" s="59" t="s">
        <v>242</v>
      </c>
      <c r="L101" s="59" t="s">
        <v>335</v>
      </c>
      <c r="M101" s="59" t="s">
        <v>336</v>
      </c>
      <c r="N101" s="59" t="s">
        <v>337</v>
      </c>
      <c r="O101" s="60">
        <v>11194343.720000001</v>
      </c>
      <c r="P101" s="60">
        <v>0</v>
      </c>
      <c r="Q101" s="60">
        <v>155995.17000000001</v>
      </c>
      <c r="R101" s="60">
        <v>11350338.890000001</v>
      </c>
      <c r="S101" s="61" t="s">
        <v>1431</v>
      </c>
      <c r="T101" s="60">
        <v>0</v>
      </c>
      <c r="U101" s="62" t="s">
        <v>338</v>
      </c>
      <c r="V101" s="63" t="s">
        <v>1686</v>
      </c>
      <c r="W101" s="64">
        <f t="shared" ref="W101:W109" si="2">IF(OR(LEFT(I101)="7",LEFT(I101,1)="8"),VALUE(RIGHT(I101,3)),VALUE(RIGHT(I101,4)))</f>
        <v>1100</v>
      </c>
    </row>
    <row r="102" spans="1:25" s="10" customFormat="1" ht="176.25" customHeight="1">
      <c r="A102" s="52">
        <v>6</v>
      </c>
      <c r="B102" s="53" t="s">
        <v>144</v>
      </c>
      <c r="C102" s="54" t="s">
        <v>142</v>
      </c>
      <c r="D102" s="54" t="s">
        <v>1101</v>
      </c>
      <c r="E102" s="55">
        <v>1</v>
      </c>
      <c r="F102" s="56">
        <v>715</v>
      </c>
      <c r="G102" s="57" t="s">
        <v>592</v>
      </c>
      <c r="H102" s="57" t="s">
        <v>593</v>
      </c>
      <c r="I102" s="58">
        <v>20050671501393</v>
      </c>
      <c r="J102" s="59" t="s">
        <v>594</v>
      </c>
      <c r="K102" s="59" t="s">
        <v>1226</v>
      </c>
      <c r="L102" s="59" t="s">
        <v>335</v>
      </c>
      <c r="M102" s="59" t="s">
        <v>336</v>
      </c>
      <c r="N102" s="59" t="s">
        <v>337</v>
      </c>
      <c r="O102" s="60">
        <v>20038.23</v>
      </c>
      <c r="P102" s="60">
        <v>5006496</v>
      </c>
      <c r="Q102" s="60">
        <v>3150</v>
      </c>
      <c r="R102" s="60">
        <v>5008980.2</v>
      </c>
      <c r="S102" s="61" t="s">
        <v>1824</v>
      </c>
      <c r="T102" s="60">
        <v>20704.03</v>
      </c>
      <c r="U102" s="62" t="s">
        <v>338</v>
      </c>
      <c r="V102" s="63" t="s">
        <v>1825</v>
      </c>
      <c r="W102" s="64">
        <f t="shared" si="2"/>
        <v>1393</v>
      </c>
    </row>
    <row r="103" spans="1:25" s="10" customFormat="1" ht="97.5" customHeight="1">
      <c r="A103" s="52">
        <v>6</v>
      </c>
      <c r="B103" s="53" t="s">
        <v>144</v>
      </c>
      <c r="C103" s="54" t="s">
        <v>142</v>
      </c>
      <c r="D103" s="54" t="s">
        <v>1101</v>
      </c>
      <c r="E103" s="55">
        <v>1</v>
      </c>
      <c r="F103" s="56" t="s">
        <v>941</v>
      </c>
      <c r="G103" s="57" t="s">
        <v>75</v>
      </c>
      <c r="H103" s="57" t="s">
        <v>1108</v>
      </c>
      <c r="I103" s="58" t="s">
        <v>78</v>
      </c>
      <c r="J103" s="59" t="s">
        <v>79</v>
      </c>
      <c r="K103" s="59" t="s">
        <v>1227</v>
      </c>
      <c r="L103" s="59" t="s">
        <v>335</v>
      </c>
      <c r="M103" s="59" t="s">
        <v>945</v>
      </c>
      <c r="N103" s="59" t="s">
        <v>337</v>
      </c>
      <c r="O103" s="60">
        <v>192195.25</v>
      </c>
      <c r="P103" s="60">
        <v>0</v>
      </c>
      <c r="Q103" s="60">
        <v>8236.57</v>
      </c>
      <c r="R103" s="60">
        <v>1491.51</v>
      </c>
      <c r="S103" s="61" t="s">
        <v>1228</v>
      </c>
      <c r="T103" s="60">
        <v>198940.31</v>
      </c>
      <c r="U103" s="62" t="s">
        <v>338</v>
      </c>
      <c r="V103" s="63" t="s">
        <v>1432</v>
      </c>
      <c r="W103" s="64">
        <f t="shared" si="2"/>
        <v>192</v>
      </c>
    </row>
    <row r="104" spans="1:25" s="10" customFormat="1" ht="161.25" customHeight="1">
      <c r="A104" s="52">
        <v>6</v>
      </c>
      <c r="B104" s="53" t="s">
        <v>144</v>
      </c>
      <c r="C104" s="54" t="s">
        <v>142</v>
      </c>
      <c r="D104" s="54" t="s">
        <v>1101</v>
      </c>
      <c r="E104" s="55">
        <v>1</v>
      </c>
      <c r="F104" s="56" t="s">
        <v>196</v>
      </c>
      <c r="G104" s="57" t="s">
        <v>197</v>
      </c>
      <c r="H104" s="57" t="s">
        <v>198</v>
      </c>
      <c r="I104" s="58" t="s">
        <v>199</v>
      </c>
      <c r="J104" s="59" t="s">
        <v>200</v>
      </c>
      <c r="K104" s="59" t="s">
        <v>1229</v>
      </c>
      <c r="L104" s="59" t="s">
        <v>758</v>
      </c>
      <c r="M104" s="59" t="s">
        <v>201</v>
      </c>
      <c r="N104" s="59" t="s">
        <v>337</v>
      </c>
      <c r="O104" s="60">
        <v>71483323.5</v>
      </c>
      <c r="P104" s="60">
        <v>162991491.34999999</v>
      </c>
      <c r="Q104" s="60">
        <v>230677.3</v>
      </c>
      <c r="R104" s="60">
        <v>2417664.5499999998</v>
      </c>
      <c r="S104" s="61" t="s">
        <v>1826</v>
      </c>
      <c r="T104" s="60">
        <v>704297678</v>
      </c>
      <c r="U104" s="62" t="s">
        <v>946</v>
      </c>
      <c r="V104" s="63" t="s">
        <v>1433</v>
      </c>
      <c r="W104" s="64">
        <f t="shared" si="2"/>
        <v>1473</v>
      </c>
    </row>
    <row r="105" spans="1:25" s="10" customFormat="1" ht="193.5" customHeight="1">
      <c r="A105" s="52">
        <v>6</v>
      </c>
      <c r="B105" s="53" t="s">
        <v>144</v>
      </c>
      <c r="C105" s="54" t="s">
        <v>142</v>
      </c>
      <c r="D105" s="54" t="s">
        <v>1101</v>
      </c>
      <c r="E105" s="55">
        <v>1</v>
      </c>
      <c r="F105" s="56" t="s">
        <v>196</v>
      </c>
      <c r="G105" s="57" t="s">
        <v>197</v>
      </c>
      <c r="H105" s="57" t="s">
        <v>1435</v>
      </c>
      <c r="I105" s="58" t="s">
        <v>1436</v>
      </c>
      <c r="J105" s="59" t="s">
        <v>1437</v>
      </c>
      <c r="K105" s="59" t="s">
        <v>1438</v>
      </c>
      <c r="L105" s="59" t="s">
        <v>981</v>
      </c>
      <c r="M105" s="59" t="s">
        <v>1439</v>
      </c>
      <c r="N105" s="59" t="s">
        <v>337</v>
      </c>
      <c r="O105" s="60">
        <v>0</v>
      </c>
      <c r="P105" s="60">
        <v>50254981.619999997</v>
      </c>
      <c r="Q105" s="60">
        <v>126077.05</v>
      </c>
      <c r="R105" s="60">
        <v>163035.72</v>
      </c>
      <c r="S105" s="61" t="s">
        <v>1827</v>
      </c>
      <c r="T105" s="60">
        <v>143248722.81</v>
      </c>
      <c r="U105" s="62" t="s">
        <v>946</v>
      </c>
      <c r="V105" s="63" t="s">
        <v>1828</v>
      </c>
      <c r="W105" s="64">
        <f t="shared" si="2"/>
        <v>1535</v>
      </c>
    </row>
    <row r="106" spans="1:25" s="10" customFormat="1" ht="161.25" customHeight="1">
      <c r="A106" s="52">
        <v>6</v>
      </c>
      <c r="B106" s="53" t="s">
        <v>144</v>
      </c>
      <c r="C106" s="54" t="s">
        <v>142</v>
      </c>
      <c r="D106" s="54" t="s">
        <v>1101</v>
      </c>
      <c r="E106" s="55">
        <v>1</v>
      </c>
      <c r="F106" s="56" t="s">
        <v>196</v>
      </c>
      <c r="G106" s="57" t="s">
        <v>197</v>
      </c>
      <c r="H106" s="57" t="s">
        <v>1230</v>
      </c>
      <c r="I106" s="58" t="s">
        <v>1231</v>
      </c>
      <c r="J106" s="59" t="s">
        <v>1232</v>
      </c>
      <c r="K106" s="59" t="s">
        <v>1233</v>
      </c>
      <c r="L106" s="59" t="s">
        <v>981</v>
      </c>
      <c r="M106" s="59" t="s">
        <v>1113</v>
      </c>
      <c r="N106" s="59" t="s">
        <v>337</v>
      </c>
      <c r="O106" s="60">
        <v>61521409.240000002</v>
      </c>
      <c r="P106" s="60">
        <v>11497166.49</v>
      </c>
      <c r="Q106" s="60">
        <v>173448.9</v>
      </c>
      <c r="R106" s="60">
        <v>105642.4</v>
      </c>
      <c r="S106" s="61" t="s">
        <v>1336</v>
      </c>
      <c r="T106" s="60">
        <v>230282921</v>
      </c>
      <c r="U106" s="62" t="s">
        <v>946</v>
      </c>
      <c r="V106" s="63" t="s">
        <v>1829</v>
      </c>
      <c r="W106" s="64">
        <f t="shared" si="2"/>
        <v>1505</v>
      </c>
    </row>
    <row r="107" spans="1:25" s="10" customFormat="1" ht="224.25" customHeight="1">
      <c r="A107" s="52">
        <v>6</v>
      </c>
      <c r="B107" s="53" t="s">
        <v>144</v>
      </c>
      <c r="C107" s="54" t="s">
        <v>142</v>
      </c>
      <c r="D107" s="54" t="s">
        <v>1101</v>
      </c>
      <c r="E107" s="55">
        <v>1</v>
      </c>
      <c r="F107" s="56" t="s">
        <v>196</v>
      </c>
      <c r="G107" s="57" t="s">
        <v>197</v>
      </c>
      <c r="H107" s="57" t="s">
        <v>1337</v>
      </c>
      <c r="I107" s="58" t="s">
        <v>1338</v>
      </c>
      <c r="J107" s="59" t="s">
        <v>1339</v>
      </c>
      <c r="K107" s="59" t="s">
        <v>1340</v>
      </c>
      <c r="L107" s="59" t="s">
        <v>981</v>
      </c>
      <c r="M107" s="59" t="s">
        <v>1188</v>
      </c>
      <c r="N107" s="59" t="s">
        <v>337</v>
      </c>
      <c r="O107" s="60">
        <v>1779087.6</v>
      </c>
      <c r="P107" s="60">
        <v>0</v>
      </c>
      <c r="Q107" s="60">
        <v>71424.75</v>
      </c>
      <c r="R107" s="60">
        <v>829.35</v>
      </c>
      <c r="S107" s="61" t="s">
        <v>1434</v>
      </c>
      <c r="T107" s="60">
        <v>1850512.15</v>
      </c>
      <c r="U107" s="62" t="s">
        <v>946</v>
      </c>
      <c r="V107" s="63" t="s">
        <v>1830</v>
      </c>
      <c r="W107" s="64">
        <f t="shared" si="2"/>
        <v>1519</v>
      </c>
    </row>
    <row r="108" spans="1:25" s="10" customFormat="1" ht="195" customHeight="1">
      <c r="A108" s="52">
        <v>6</v>
      </c>
      <c r="B108" s="53" t="s">
        <v>144</v>
      </c>
      <c r="C108" s="54" t="s">
        <v>142</v>
      </c>
      <c r="D108" s="54" t="s">
        <v>1101</v>
      </c>
      <c r="E108" s="55">
        <v>1</v>
      </c>
      <c r="F108" s="56" t="s">
        <v>1217</v>
      </c>
      <c r="G108" s="57" t="s">
        <v>1218</v>
      </c>
      <c r="H108" s="57" t="s">
        <v>728</v>
      </c>
      <c r="I108" s="58" t="s">
        <v>575</v>
      </c>
      <c r="J108" s="59" t="s">
        <v>314</v>
      </c>
      <c r="K108" s="59" t="s">
        <v>727</v>
      </c>
      <c r="L108" s="59" t="s">
        <v>335</v>
      </c>
      <c r="M108" s="59" t="s">
        <v>925</v>
      </c>
      <c r="N108" s="59" t="s">
        <v>337</v>
      </c>
      <c r="O108" s="60">
        <v>31853.56</v>
      </c>
      <c r="P108" s="60">
        <v>1706654.3</v>
      </c>
      <c r="Q108" s="60">
        <v>30655.09</v>
      </c>
      <c r="R108" s="60">
        <v>1493813.35</v>
      </c>
      <c r="S108" s="61" t="s">
        <v>1831</v>
      </c>
      <c r="T108" s="60">
        <v>275349.59999999998</v>
      </c>
      <c r="U108" s="62" t="s">
        <v>338</v>
      </c>
      <c r="V108" s="63" t="s">
        <v>1440</v>
      </c>
      <c r="W108" s="64">
        <f t="shared" si="2"/>
        <v>1389</v>
      </c>
    </row>
    <row r="109" spans="1:25" s="10" customFormat="1" ht="161.25" customHeight="1">
      <c r="A109" s="52">
        <v>6</v>
      </c>
      <c r="B109" s="53" t="s">
        <v>144</v>
      </c>
      <c r="C109" s="54" t="s">
        <v>142</v>
      </c>
      <c r="D109" s="54" t="s">
        <v>1101</v>
      </c>
      <c r="E109" s="55">
        <v>1</v>
      </c>
      <c r="F109" s="56" t="s">
        <v>987</v>
      </c>
      <c r="G109" s="57" t="s">
        <v>988</v>
      </c>
      <c r="H109" s="57" t="s">
        <v>26</v>
      </c>
      <c r="I109" s="58" t="s">
        <v>27</v>
      </c>
      <c r="J109" s="59" t="s">
        <v>28</v>
      </c>
      <c r="K109" s="59" t="s">
        <v>1086</v>
      </c>
      <c r="L109" s="59" t="s">
        <v>981</v>
      </c>
      <c r="M109" s="59" t="s">
        <v>186</v>
      </c>
      <c r="N109" s="59" t="s">
        <v>337</v>
      </c>
      <c r="O109" s="60">
        <v>0</v>
      </c>
      <c r="P109" s="60">
        <v>0</v>
      </c>
      <c r="Q109" s="60">
        <v>0</v>
      </c>
      <c r="R109" s="60">
        <v>0</v>
      </c>
      <c r="S109" s="61" t="s">
        <v>1832</v>
      </c>
      <c r="T109" s="60">
        <v>0</v>
      </c>
      <c r="U109" s="62" t="s">
        <v>946</v>
      </c>
      <c r="V109" s="63" t="s">
        <v>1833</v>
      </c>
      <c r="W109" s="64">
        <f t="shared" si="2"/>
        <v>1483</v>
      </c>
    </row>
    <row r="110" spans="1:25" s="44" customFormat="1" ht="20.25" customHeight="1" outlineLevel="1">
      <c r="A110" s="79"/>
      <c r="B110" s="96" t="s">
        <v>408</v>
      </c>
      <c r="C110" s="97"/>
      <c r="D110" s="97"/>
      <c r="E110" s="80">
        <f>SUBTOTAL(9,E111:E125)</f>
        <v>13</v>
      </c>
      <c r="F110" s="81"/>
      <c r="G110" s="81"/>
      <c r="H110" s="81"/>
      <c r="I110" s="82"/>
      <c r="J110" s="81"/>
      <c r="K110" s="81"/>
      <c r="L110" s="81"/>
      <c r="M110" s="81"/>
      <c r="N110" s="81"/>
      <c r="O110" s="83"/>
      <c r="P110" s="83"/>
      <c r="Q110" s="83"/>
      <c r="R110" s="83"/>
      <c r="S110" s="81"/>
      <c r="T110" s="83"/>
      <c r="U110" s="81"/>
      <c r="V110" s="84"/>
      <c r="W110" s="82"/>
      <c r="Y110" s="10"/>
    </row>
    <row r="111" spans="1:25" s="51" customFormat="1" ht="20.25" customHeight="1" outlineLevel="2">
      <c r="A111" s="45"/>
      <c r="B111" s="90" t="s">
        <v>406</v>
      </c>
      <c r="C111" s="91"/>
      <c r="D111" s="91"/>
      <c r="E111" s="46">
        <f>SUBTOTAL(9,E112:E123)</f>
        <v>12</v>
      </c>
      <c r="F111" s="47"/>
      <c r="G111" s="47"/>
      <c r="H111" s="47"/>
      <c r="I111" s="48"/>
      <c r="J111" s="47"/>
      <c r="K111" s="47"/>
      <c r="L111" s="47"/>
      <c r="M111" s="47"/>
      <c r="N111" s="47"/>
      <c r="O111" s="49"/>
      <c r="P111" s="49"/>
      <c r="Q111" s="49"/>
      <c r="R111" s="49"/>
      <c r="S111" s="47"/>
      <c r="T111" s="49"/>
      <c r="U111" s="47"/>
      <c r="V111" s="50"/>
      <c r="W111" s="48"/>
      <c r="Y111" s="10"/>
    </row>
    <row r="112" spans="1:25" s="10" customFormat="1" ht="161.25" customHeight="1">
      <c r="A112" s="52">
        <v>6</v>
      </c>
      <c r="B112" s="53" t="s">
        <v>144</v>
      </c>
      <c r="C112" s="54" t="s">
        <v>95</v>
      </c>
      <c r="D112" s="54" t="s">
        <v>285</v>
      </c>
      <c r="E112" s="55">
        <v>1</v>
      </c>
      <c r="F112" s="56">
        <v>210</v>
      </c>
      <c r="G112" s="57" t="s">
        <v>942</v>
      </c>
      <c r="H112" s="57" t="s">
        <v>965</v>
      </c>
      <c r="I112" s="58" t="s">
        <v>323</v>
      </c>
      <c r="J112" s="59" t="s">
        <v>1165</v>
      </c>
      <c r="K112" s="59" t="s">
        <v>1234</v>
      </c>
      <c r="L112" s="59" t="s">
        <v>335</v>
      </c>
      <c r="M112" s="59" t="s">
        <v>945</v>
      </c>
      <c r="N112" s="59" t="s">
        <v>337</v>
      </c>
      <c r="O112" s="60">
        <v>0</v>
      </c>
      <c r="P112" s="60">
        <v>0</v>
      </c>
      <c r="Q112" s="60">
        <v>0</v>
      </c>
      <c r="R112" s="60">
        <v>0</v>
      </c>
      <c r="S112" s="61" t="s">
        <v>1834</v>
      </c>
      <c r="T112" s="60">
        <v>0</v>
      </c>
      <c r="U112" s="62" t="s">
        <v>946</v>
      </c>
      <c r="V112" s="63" t="s">
        <v>1441</v>
      </c>
      <c r="W112" s="64">
        <f t="shared" ref="W112:W123" si="3">IF(OR(LEFT(I112)="7",LEFT(I112,1)="8"),VALUE(RIGHT(I112,3)),VALUE(RIGHT(I112,4)))</f>
        <v>66</v>
      </c>
    </row>
    <row r="113" spans="1:25" s="10" customFormat="1" ht="181.5" customHeight="1">
      <c r="A113" s="52">
        <v>6</v>
      </c>
      <c r="B113" s="53" t="s">
        <v>144</v>
      </c>
      <c r="C113" s="54" t="s">
        <v>95</v>
      </c>
      <c r="D113" s="54" t="s">
        <v>285</v>
      </c>
      <c r="E113" s="55">
        <v>1</v>
      </c>
      <c r="F113" s="56">
        <v>210</v>
      </c>
      <c r="G113" s="57" t="s">
        <v>942</v>
      </c>
      <c r="H113" s="57" t="s">
        <v>942</v>
      </c>
      <c r="I113" s="58" t="s">
        <v>943</v>
      </c>
      <c r="J113" s="59" t="s">
        <v>315</v>
      </c>
      <c r="K113" s="59" t="s">
        <v>944</v>
      </c>
      <c r="L113" s="59" t="s">
        <v>335</v>
      </c>
      <c r="M113" s="59" t="s">
        <v>945</v>
      </c>
      <c r="N113" s="59" t="s">
        <v>337</v>
      </c>
      <c r="O113" s="60">
        <v>0</v>
      </c>
      <c r="P113" s="60">
        <v>0</v>
      </c>
      <c r="Q113" s="60">
        <v>0</v>
      </c>
      <c r="R113" s="60">
        <v>0</v>
      </c>
      <c r="S113" s="61" t="s">
        <v>1835</v>
      </c>
      <c r="T113" s="60">
        <v>4039731.1</v>
      </c>
      <c r="U113" s="62" t="s">
        <v>946</v>
      </c>
      <c r="V113" s="63" t="s">
        <v>1836</v>
      </c>
      <c r="W113" s="64">
        <f t="shared" si="3"/>
        <v>54</v>
      </c>
    </row>
    <row r="114" spans="1:25" s="10" customFormat="1" ht="122.25" customHeight="1">
      <c r="A114" s="52">
        <v>6</v>
      </c>
      <c r="B114" s="53" t="s">
        <v>144</v>
      </c>
      <c r="C114" s="54" t="s">
        <v>95</v>
      </c>
      <c r="D114" s="54" t="s">
        <v>285</v>
      </c>
      <c r="E114" s="55">
        <v>1</v>
      </c>
      <c r="F114" s="56">
        <v>210</v>
      </c>
      <c r="G114" s="57" t="s">
        <v>942</v>
      </c>
      <c r="H114" s="57" t="s">
        <v>942</v>
      </c>
      <c r="I114" s="58" t="s">
        <v>326</v>
      </c>
      <c r="J114" s="59" t="s">
        <v>327</v>
      </c>
      <c r="K114" s="59" t="s">
        <v>328</v>
      </c>
      <c r="L114" s="59" t="s">
        <v>335</v>
      </c>
      <c r="M114" s="59" t="s">
        <v>336</v>
      </c>
      <c r="N114" s="59" t="s">
        <v>337</v>
      </c>
      <c r="O114" s="60">
        <v>0</v>
      </c>
      <c r="P114" s="60">
        <v>0</v>
      </c>
      <c r="Q114" s="60">
        <v>0</v>
      </c>
      <c r="R114" s="60">
        <v>0</v>
      </c>
      <c r="S114" s="61" t="s">
        <v>1837</v>
      </c>
      <c r="T114" s="60">
        <v>10744113.539999999</v>
      </c>
      <c r="U114" s="62" t="s">
        <v>946</v>
      </c>
      <c r="V114" s="63" t="s">
        <v>1838</v>
      </c>
      <c r="W114" s="64">
        <f t="shared" si="3"/>
        <v>151</v>
      </c>
    </row>
    <row r="115" spans="1:25" s="10" customFormat="1" ht="148.5" customHeight="1">
      <c r="A115" s="52">
        <v>6</v>
      </c>
      <c r="B115" s="53" t="s">
        <v>144</v>
      </c>
      <c r="C115" s="54" t="s">
        <v>95</v>
      </c>
      <c r="D115" s="54" t="s">
        <v>285</v>
      </c>
      <c r="E115" s="55">
        <v>1</v>
      </c>
      <c r="F115" s="56">
        <v>210</v>
      </c>
      <c r="G115" s="57" t="s">
        <v>942</v>
      </c>
      <c r="H115" s="57" t="s">
        <v>942</v>
      </c>
      <c r="I115" s="58" t="s">
        <v>324</v>
      </c>
      <c r="J115" s="59" t="s">
        <v>325</v>
      </c>
      <c r="K115" s="59" t="s">
        <v>1073</v>
      </c>
      <c r="L115" s="59" t="s">
        <v>335</v>
      </c>
      <c r="M115" s="59" t="s">
        <v>336</v>
      </c>
      <c r="N115" s="59" t="s">
        <v>933</v>
      </c>
      <c r="O115" s="60">
        <v>0</v>
      </c>
      <c r="P115" s="60">
        <v>0</v>
      </c>
      <c r="Q115" s="60">
        <v>0</v>
      </c>
      <c r="R115" s="60">
        <v>0</v>
      </c>
      <c r="S115" s="61" t="s">
        <v>1839</v>
      </c>
      <c r="T115" s="60">
        <v>319383.26</v>
      </c>
      <c r="U115" s="62" t="s">
        <v>946</v>
      </c>
      <c r="V115" s="63" t="s">
        <v>1840</v>
      </c>
      <c r="W115" s="64">
        <f t="shared" si="3"/>
        <v>91</v>
      </c>
    </row>
    <row r="116" spans="1:25" s="10" customFormat="1" ht="127.5" customHeight="1">
      <c r="A116" s="52">
        <v>6</v>
      </c>
      <c r="B116" s="53" t="s">
        <v>144</v>
      </c>
      <c r="C116" s="54" t="s">
        <v>95</v>
      </c>
      <c r="D116" s="54" t="s">
        <v>285</v>
      </c>
      <c r="E116" s="55">
        <v>1</v>
      </c>
      <c r="F116" s="56">
        <v>212</v>
      </c>
      <c r="G116" s="57" t="s">
        <v>319</v>
      </c>
      <c r="H116" s="57" t="s">
        <v>965</v>
      </c>
      <c r="I116" s="58" t="s">
        <v>770</v>
      </c>
      <c r="J116" s="59" t="s">
        <v>771</v>
      </c>
      <c r="K116" s="59" t="s">
        <v>1164</v>
      </c>
      <c r="L116" s="59" t="s">
        <v>335</v>
      </c>
      <c r="M116" s="59" t="s">
        <v>945</v>
      </c>
      <c r="N116" s="59" t="s">
        <v>337</v>
      </c>
      <c r="O116" s="60">
        <v>0</v>
      </c>
      <c r="P116" s="60">
        <v>0</v>
      </c>
      <c r="Q116" s="60">
        <v>0</v>
      </c>
      <c r="R116" s="60">
        <v>0</v>
      </c>
      <c r="S116" s="61" t="s">
        <v>1841</v>
      </c>
      <c r="T116" s="60">
        <v>0</v>
      </c>
      <c r="U116" s="62" t="s">
        <v>946</v>
      </c>
      <c r="V116" s="63" t="s">
        <v>1442</v>
      </c>
      <c r="W116" s="64">
        <f t="shared" si="3"/>
        <v>189</v>
      </c>
    </row>
    <row r="117" spans="1:25" s="10" customFormat="1" ht="195" customHeight="1">
      <c r="A117" s="52">
        <v>6</v>
      </c>
      <c r="B117" s="53" t="s">
        <v>144</v>
      </c>
      <c r="C117" s="54" t="s">
        <v>95</v>
      </c>
      <c r="D117" s="54" t="s">
        <v>285</v>
      </c>
      <c r="E117" s="55">
        <v>1</v>
      </c>
      <c r="F117" s="56">
        <v>213</v>
      </c>
      <c r="G117" s="57" t="s">
        <v>1081</v>
      </c>
      <c r="H117" s="57" t="s">
        <v>1081</v>
      </c>
      <c r="I117" s="58">
        <v>20090621301517</v>
      </c>
      <c r="J117" s="59" t="s">
        <v>1309</v>
      </c>
      <c r="K117" s="59" t="s">
        <v>1341</v>
      </c>
      <c r="L117" s="59" t="s">
        <v>758</v>
      </c>
      <c r="M117" s="59" t="s">
        <v>1253</v>
      </c>
      <c r="N117" s="59" t="s">
        <v>337</v>
      </c>
      <c r="O117" s="60">
        <v>71000000</v>
      </c>
      <c r="P117" s="60">
        <v>1600000</v>
      </c>
      <c r="Q117" s="60">
        <v>3448621.24</v>
      </c>
      <c r="R117" s="60">
        <v>72564102.909999996</v>
      </c>
      <c r="S117" s="61" t="s">
        <v>1842</v>
      </c>
      <c r="T117" s="60">
        <v>3484518.33</v>
      </c>
      <c r="U117" s="62" t="s">
        <v>338</v>
      </c>
      <c r="V117" s="63" t="s">
        <v>1843</v>
      </c>
      <c r="W117" s="64">
        <f t="shared" si="3"/>
        <v>1517</v>
      </c>
    </row>
    <row r="118" spans="1:25" s="10" customFormat="1" ht="223.5" customHeight="1">
      <c r="A118" s="52">
        <v>6</v>
      </c>
      <c r="B118" s="53" t="s">
        <v>144</v>
      </c>
      <c r="C118" s="54" t="s">
        <v>95</v>
      </c>
      <c r="D118" s="54" t="s">
        <v>285</v>
      </c>
      <c r="E118" s="55">
        <v>1</v>
      </c>
      <c r="F118" s="56">
        <v>215</v>
      </c>
      <c r="G118" s="57" t="s">
        <v>763</v>
      </c>
      <c r="H118" s="57" t="s">
        <v>965</v>
      </c>
      <c r="I118" s="58">
        <v>20080621501486</v>
      </c>
      <c r="J118" s="59" t="s">
        <v>966</v>
      </c>
      <c r="K118" s="59" t="s">
        <v>377</v>
      </c>
      <c r="L118" s="59" t="s">
        <v>335</v>
      </c>
      <c r="M118" s="59" t="s">
        <v>822</v>
      </c>
      <c r="N118" s="59" t="s">
        <v>337</v>
      </c>
      <c r="O118" s="60">
        <v>5635024185.0699997</v>
      </c>
      <c r="P118" s="60">
        <v>346742940.38999999</v>
      </c>
      <c r="Q118" s="60">
        <v>60302424.490000002</v>
      </c>
      <c r="R118" s="60">
        <v>638143958.73000002</v>
      </c>
      <c r="S118" s="61" t="s">
        <v>1844</v>
      </c>
      <c r="T118" s="60">
        <v>5403925591.2200003</v>
      </c>
      <c r="U118" s="62" t="s">
        <v>338</v>
      </c>
      <c r="V118" s="63" t="s">
        <v>1845</v>
      </c>
      <c r="W118" s="64">
        <f t="shared" si="3"/>
        <v>1486</v>
      </c>
    </row>
    <row r="119" spans="1:25" s="10" customFormat="1" ht="161.25" customHeight="1">
      <c r="A119" s="52">
        <v>6</v>
      </c>
      <c r="B119" s="53" t="s">
        <v>144</v>
      </c>
      <c r="C119" s="54" t="s">
        <v>95</v>
      </c>
      <c r="D119" s="54" t="s">
        <v>285</v>
      </c>
      <c r="E119" s="55">
        <v>1</v>
      </c>
      <c r="F119" s="56">
        <v>411</v>
      </c>
      <c r="G119" s="57" t="s">
        <v>978</v>
      </c>
      <c r="H119" s="57" t="s">
        <v>978</v>
      </c>
      <c r="I119" s="58">
        <v>20090641101502</v>
      </c>
      <c r="J119" s="59" t="s">
        <v>1687</v>
      </c>
      <c r="K119" s="59" t="s">
        <v>251</v>
      </c>
      <c r="L119" s="59" t="s">
        <v>335</v>
      </c>
      <c r="M119" s="59" t="s">
        <v>336</v>
      </c>
      <c r="N119" s="59" t="s">
        <v>491</v>
      </c>
      <c r="O119" s="60">
        <v>57948783242.900002</v>
      </c>
      <c r="P119" s="60">
        <v>0</v>
      </c>
      <c r="Q119" s="60">
        <v>2788265674</v>
      </c>
      <c r="R119" s="60">
        <v>35000000000</v>
      </c>
      <c r="S119" s="61" t="s">
        <v>1846</v>
      </c>
      <c r="T119" s="60">
        <v>25737048916.900002</v>
      </c>
      <c r="U119" s="62" t="s">
        <v>338</v>
      </c>
      <c r="V119" s="63" t="s">
        <v>1443</v>
      </c>
      <c r="W119" s="64">
        <f t="shared" si="3"/>
        <v>1502</v>
      </c>
    </row>
    <row r="120" spans="1:25" s="10" customFormat="1" ht="111" customHeight="1">
      <c r="A120" s="52">
        <v>6</v>
      </c>
      <c r="B120" s="53" t="s">
        <v>144</v>
      </c>
      <c r="C120" s="54" t="s">
        <v>95</v>
      </c>
      <c r="D120" s="54" t="s">
        <v>285</v>
      </c>
      <c r="E120" s="55">
        <v>1</v>
      </c>
      <c r="F120" s="56" t="s">
        <v>817</v>
      </c>
      <c r="G120" s="57" t="s">
        <v>818</v>
      </c>
      <c r="H120" s="57" t="s">
        <v>1444</v>
      </c>
      <c r="I120" s="58" t="s">
        <v>1445</v>
      </c>
      <c r="J120" s="59" t="s">
        <v>1446</v>
      </c>
      <c r="K120" s="59" t="s">
        <v>1447</v>
      </c>
      <c r="L120" s="59" t="s">
        <v>335</v>
      </c>
      <c r="M120" s="59" t="s">
        <v>822</v>
      </c>
      <c r="N120" s="59" t="s">
        <v>337</v>
      </c>
      <c r="O120" s="60">
        <v>0</v>
      </c>
      <c r="P120" s="60">
        <v>0</v>
      </c>
      <c r="Q120" s="60">
        <v>160791.4</v>
      </c>
      <c r="R120" s="60">
        <v>20608.849999999999</v>
      </c>
      <c r="S120" s="61" t="s">
        <v>1448</v>
      </c>
      <c r="T120" s="60">
        <v>4970182.55</v>
      </c>
      <c r="U120" s="62" t="s">
        <v>946</v>
      </c>
      <c r="V120" s="63" t="s">
        <v>1847</v>
      </c>
      <c r="W120" s="64">
        <f t="shared" si="3"/>
        <v>1523</v>
      </c>
    </row>
    <row r="121" spans="1:25" s="10" customFormat="1" ht="99" customHeight="1">
      <c r="A121" s="52">
        <v>6</v>
      </c>
      <c r="B121" s="53" t="s">
        <v>144</v>
      </c>
      <c r="C121" s="54" t="s">
        <v>95</v>
      </c>
      <c r="D121" s="54" t="s">
        <v>285</v>
      </c>
      <c r="E121" s="55">
        <v>1</v>
      </c>
      <c r="F121" s="56" t="s">
        <v>1179</v>
      </c>
      <c r="G121" s="57" t="s">
        <v>1180</v>
      </c>
      <c r="H121" s="57" t="s">
        <v>1180</v>
      </c>
      <c r="I121" s="58" t="s">
        <v>349</v>
      </c>
      <c r="J121" s="59" t="s">
        <v>350</v>
      </c>
      <c r="K121" s="59" t="s">
        <v>351</v>
      </c>
      <c r="L121" s="59" t="s">
        <v>335</v>
      </c>
      <c r="M121" s="59" t="s">
        <v>552</v>
      </c>
      <c r="N121" s="59" t="s">
        <v>337</v>
      </c>
      <c r="O121" s="60">
        <v>46237672.439999998</v>
      </c>
      <c r="P121" s="60">
        <v>0</v>
      </c>
      <c r="Q121" s="60">
        <v>1302119.8</v>
      </c>
      <c r="R121" s="60">
        <v>28432683.48</v>
      </c>
      <c r="S121" s="61" t="s">
        <v>1342</v>
      </c>
      <c r="T121" s="60">
        <v>19107108.760000002</v>
      </c>
      <c r="U121" s="62" t="s">
        <v>338</v>
      </c>
      <c r="V121" s="63" t="s">
        <v>1848</v>
      </c>
      <c r="W121" s="64">
        <f t="shared" si="3"/>
        <v>1509</v>
      </c>
    </row>
    <row r="122" spans="1:25" s="10" customFormat="1" ht="105" customHeight="1">
      <c r="A122" s="52">
        <v>6</v>
      </c>
      <c r="B122" s="53" t="s">
        <v>144</v>
      </c>
      <c r="C122" s="54" t="s">
        <v>95</v>
      </c>
      <c r="D122" s="54" t="s">
        <v>285</v>
      </c>
      <c r="E122" s="55">
        <v>1</v>
      </c>
      <c r="F122" s="56" t="s">
        <v>497</v>
      </c>
      <c r="G122" s="57" t="s">
        <v>498</v>
      </c>
      <c r="H122" s="57" t="s">
        <v>498</v>
      </c>
      <c r="I122" s="58" t="s">
        <v>499</v>
      </c>
      <c r="J122" s="59" t="s">
        <v>252</v>
      </c>
      <c r="K122" s="59" t="s">
        <v>253</v>
      </c>
      <c r="L122" s="59" t="s">
        <v>335</v>
      </c>
      <c r="M122" s="59" t="s">
        <v>552</v>
      </c>
      <c r="N122" s="59" t="s">
        <v>938</v>
      </c>
      <c r="O122" s="60">
        <v>7884326.54</v>
      </c>
      <c r="P122" s="60">
        <v>990983.98</v>
      </c>
      <c r="Q122" s="60">
        <v>209207.73</v>
      </c>
      <c r="R122" s="60">
        <v>9084518.25</v>
      </c>
      <c r="S122" s="61" t="s">
        <v>1849</v>
      </c>
      <c r="T122" s="60">
        <v>0</v>
      </c>
      <c r="U122" s="62" t="s">
        <v>946</v>
      </c>
      <c r="V122" s="63" t="s">
        <v>1850</v>
      </c>
      <c r="W122" s="64">
        <f t="shared" si="3"/>
        <v>1498</v>
      </c>
    </row>
    <row r="123" spans="1:25" s="10" customFormat="1" ht="129" customHeight="1">
      <c r="A123" s="52">
        <v>6</v>
      </c>
      <c r="B123" s="53" t="s">
        <v>144</v>
      </c>
      <c r="C123" s="54" t="s">
        <v>95</v>
      </c>
      <c r="D123" s="54" t="s">
        <v>285</v>
      </c>
      <c r="E123" s="55">
        <v>1</v>
      </c>
      <c r="F123" s="56" t="s">
        <v>322</v>
      </c>
      <c r="G123" s="57" t="s">
        <v>961</v>
      </c>
      <c r="H123" s="57" t="s">
        <v>961</v>
      </c>
      <c r="I123" s="58" t="s">
        <v>1216</v>
      </c>
      <c r="J123" s="59" t="s">
        <v>29</v>
      </c>
      <c r="K123" s="59" t="s">
        <v>30</v>
      </c>
      <c r="L123" s="59" t="s">
        <v>335</v>
      </c>
      <c r="M123" s="59" t="s">
        <v>336</v>
      </c>
      <c r="N123" s="59" t="s">
        <v>337</v>
      </c>
      <c r="O123" s="60">
        <v>14440372.32</v>
      </c>
      <c r="P123" s="60">
        <v>0</v>
      </c>
      <c r="Q123" s="60">
        <v>0</v>
      </c>
      <c r="R123" s="60">
        <v>2964680.29</v>
      </c>
      <c r="S123" s="61" t="s">
        <v>1688</v>
      </c>
      <c r="T123" s="60">
        <v>11475692.029999999</v>
      </c>
      <c r="U123" s="62" t="s">
        <v>946</v>
      </c>
      <c r="V123" s="63" t="s">
        <v>1851</v>
      </c>
      <c r="W123" s="64">
        <f t="shared" si="3"/>
        <v>368</v>
      </c>
    </row>
    <row r="124" spans="1:25" s="51" customFormat="1" ht="20.25" customHeight="1" outlineLevel="2">
      <c r="A124" s="73"/>
      <c r="B124" s="98" t="s">
        <v>31</v>
      </c>
      <c r="C124" s="99"/>
      <c r="D124" s="99"/>
      <c r="E124" s="74">
        <f>SUBTOTAL(9,E125:E125)</f>
        <v>1</v>
      </c>
      <c r="F124" s="75"/>
      <c r="G124" s="75"/>
      <c r="H124" s="75"/>
      <c r="I124" s="76"/>
      <c r="J124" s="75"/>
      <c r="K124" s="75"/>
      <c r="L124" s="75"/>
      <c r="M124" s="75"/>
      <c r="N124" s="75"/>
      <c r="O124" s="77"/>
      <c r="P124" s="77"/>
      <c r="Q124" s="77"/>
      <c r="R124" s="77"/>
      <c r="S124" s="75"/>
      <c r="T124" s="77"/>
      <c r="U124" s="75"/>
      <c r="V124" s="78"/>
      <c r="W124" s="76"/>
      <c r="Y124" s="10"/>
    </row>
    <row r="125" spans="1:25" s="10" customFormat="1" ht="103.5" customHeight="1">
      <c r="A125" s="52">
        <v>6</v>
      </c>
      <c r="B125" s="53" t="s">
        <v>144</v>
      </c>
      <c r="C125" s="54" t="s">
        <v>95</v>
      </c>
      <c r="D125" s="54" t="s">
        <v>1101</v>
      </c>
      <c r="E125" s="55">
        <v>1</v>
      </c>
      <c r="F125" s="56" t="s">
        <v>941</v>
      </c>
      <c r="G125" s="57" t="s">
        <v>75</v>
      </c>
      <c r="H125" s="57" t="s">
        <v>526</v>
      </c>
      <c r="I125" s="58" t="s">
        <v>1176</v>
      </c>
      <c r="J125" s="59" t="s">
        <v>1177</v>
      </c>
      <c r="K125" s="59" t="s">
        <v>1178</v>
      </c>
      <c r="L125" s="59" t="s">
        <v>335</v>
      </c>
      <c r="M125" s="59" t="s">
        <v>945</v>
      </c>
      <c r="N125" s="59" t="s">
        <v>337</v>
      </c>
      <c r="O125" s="60">
        <v>0</v>
      </c>
      <c r="P125" s="60">
        <v>0</v>
      </c>
      <c r="Q125" s="60">
        <v>0</v>
      </c>
      <c r="R125" s="60">
        <v>0</v>
      </c>
      <c r="S125" s="61" t="s">
        <v>1124</v>
      </c>
      <c r="T125" s="60">
        <v>0</v>
      </c>
      <c r="U125" s="62" t="s">
        <v>338</v>
      </c>
      <c r="V125" s="63" t="s">
        <v>1449</v>
      </c>
      <c r="W125" s="64">
        <f>IF(OR(LEFT(I125)="7",LEFT(I125,1)="8"),VALUE(RIGHT(I125,3)),VALUE(RIGHT(I125,4)))</f>
        <v>585</v>
      </c>
    </row>
    <row r="126" spans="1:25" s="44" customFormat="1" ht="20.25" customHeight="1" outlineLevel="1">
      <c r="A126" s="79"/>
      <c r="B126" s="96" t="s">
        <v>410</v>
      </c>
      <c r="C126" s="97"/>
      <c r="D126" s="97"/>
      <c r="E126" s="80">
        <f>SUBTOTAL(9,E128:E128)</f>
        <v>1</v>
      </c>
      <c r="F126" s="81"/>
      <c r="G126" s="81"/>
      <c r="H126" s="81"/>
      <c r="I126" s="82"/>
      <c r="J126" s="81"/>
      <c r="K126" s="81"/>
      <c r="L126" s="81"/>
      <c r="M126" s="81"/>
      <c r="N126" s="81"/>
      <c r="O126" s="83"/>
      <c r="P126" s="83"/>
      <c r="Q126" s="83"/>
      <c r="R126" s="83"/>
      <c r="S126" s="81"/>
      <c r="T126" s="83"/>
      <c r="U126" s="81"/>
      <c r="V126" s="84"/>
      <c r="W126" s="82"/>
      <c r="Y126" s="10"/>
    </row>
    <row r="127" spans="1:25" s="51" customFormat="1" ht="20.25" customHeight="1" outlineLevel="2">
      <c r="A127" s="45"/>
      <c r="B127" s="90" t="s">
        <v>406</v>
      </c>
      <c r="C127" s="91"/>
      <c r="D127" s="91"/>
      <c r="E127" s="46">
        <f>SUBTOTAL(9,E128:E128)</f>
        <v>1</v>
      </c>
      <c r="F127" s="47"/>
      <c r="G127" s="47"/>
      <c r="H127" s="47"/>
      <c r="I127" s="48"/>
      <c r="J127" s="47"/>
      <c r="K127" s="47"/>
      <c r="L127" s="47"/>
      <c r="M127" s="47"/>
      <c r="N127" s="47"/>
      <c r="O127" s="49"/>
      <c r="P127" s="49"/>
      <c r="Q127" s="49"/>
      <c r="R127" s="49"/>
      <c r="S127" s="47"/>
      <c r="T127" s="49"/>
      <c r="U127" s="47"/>
      <c r="V127" s="50"/>
      <c r="W127" s="48"/>
      <c r="Y127" s="10"/>
    </row>
    <row r="128" spans="1:25" s="10" customFormat="1" ht="168.75" customHeight="1">
      <c r="A128" s="52">
        <v>6</v>
      </c>
      <c r="B128" s="53" t="s">
        <v>144</v>
      </c>
      <c r="C128" s="54" t="s">
        <v>232</v>
      </c>
      <c r="D128" s="54" t="s">
        <v>285</v>
      </c>
      <c r="E128" s="55">
        <v>1</v>
      </c>
      <c r="F128" s="56" t="s">
        <v>556</v>
      </c>
      <c r="G128" s="57" t="s">
        <v>557</v>
      </c>
      <c r="H128" s="57" t="s">
        <v>557</v>
      </c>
      <c r="I128" s="58" t="s">
        <v>558</v>
      </c>
      <c r="J128" s="59" t="s">
        <v>559</v>
      </c>
      <c r="K128" s="59" t="s">
        <v>560</v>
      </c>
      <c r="L128" s="59" t="s">
        <v>981</v>
      </c>
      <c r="M128" s="59" t="s">
        <v>561</v>
      </c>
      <c r="N128" s="59" t="s">
        <v>337</v>
      </c>
      <c r="O128" s="60">
        <v>7986225152</v>
      </c>
      <c r="P128" s="60">
        <v>25578833132</v>
      </c>
      <c r="Q128" s="60">
        <v>469306029</v>
      </c>
      <c r="R128" s="60">
        <v>24543279645</v>
      </c>
      <c r="S128" s="61" t="s">
        <v>1852</v>
      </c>
      <c r="T128" s="60">
        <v>11626603029</v>
      </c>
      <c r="U128" s="62" t="s">
        <v>946</v>
      </c>
      <c r="V128" s="63" t="s">
        <v>1689</v>
      </c>
      <c r="W128" s="64">
        <f>IF(OR(LEFT(I128)="7",LEFT(I128,1)="8"),VALUE(RIGHT(I128,3)),VALUE(RIGHT(I128,4)))</f>
        <v>1330</v>
      </c>
    </row>
    <row r="129" spans="1:25" s="37" customFormat="1" ht="20.25" customHeight="1" outlineLevel="3">
      <c r="A129" s="65"/>
      <c r="B129" s="92" t="s">
        <v>330</v>
      </c>
      <c r="C129" s="93"/>
      <c r="D129" s="93"/>
      <c r="E129" s="66">
        <f>SUBTOTAL(9,E130:E137)</f>
        <v>4</v>
      </c>
      <c r="F129" s="67"/>
      <c r="G129" s="67"/>
      <c r="H129" s="67"/>
      <c r="I129" s="68"/>
      <c r="J129" s="67"/>
      <c r="K129" s="67"/>
      <c r="L129" s="67"/>
      <c r="M129" s="67"/>
      <c r="N129" s="67"/>
      <c r="O129" s="69"/>
      <c r="P129" s="70"/>
      <c r="Q129" s="70"/>
      <c r="R129" s="70"/>
      <c r="S129" s="67"/>
      <c r="T129" s="70"/>
      <c r="U129" s="67"/>
      <c r="V129" s="71"/>
      <c r="W129" s="72"/>
      <c r="Y129" s="10"/>
    </row>
    <row r="130" spans="1:25" s="44" customFormat="1" ht="20.25" customHeight="1" outlineLevel="1">
      <c r="A130" s="38"/>
      <c r="B130" s="94" t="s">
        <v>952</v>
      </c>
      <c r="C130" s="95" t="s">
        <v>950</v>
      </c>
      <c r="D130" s="95"/>
      <c r="E130" s="39">
        <f>SUBTOTAL(9,E132:E134)</f>
        <v>3</v>
      </c>
      <c r="F130" s="40"/>
      <c r="G130" s="40"/>
      <c r="H130" s="40"/>
      <c r="I130" s="41"/>
      <c r="J130" s="40"/>
      <c r="K130" s="40"/>
      <c r="L130" s="40"/>
      <c r="M130" s="40"/>
      <c r="N130" s="40"/>
      <c r="O130" s="42"/>
      <c r="P130" s="42"/>
      <c r="Q130" s="42"/>
      <c r="R130" s="42"/>
      <c r="S130" s="40"/>
      <c r="T130" s="42"/>
      <c r="U130" s="40"/>
      <c r="V130" s="43"/>
      <c r="W130" s="41"/>
      <c r="Y130" s="10"/>
    </row>
    <row r="131" spans="1:25" s="51" customFormat="1" ht="20.25" customHeight="1" outlineLevel="2">
      <c r="A131" s="45"/>
      <c r="B131" s="90" t="s">
        <v>406</v>
      </c>
      <c r="C131" s="91"/>
      <c r="D131" s="91"/>
      <c r="E131" s="46">
        <f>SUBTOTAL(9,E132:E134)</f>
        <v>3</v>
      </c>
      <c r="F131" s="47"/>
      <c r="G131" s="47"/>
      <c r="H131" s="47"/>
      <c r="I131" s="48"/>
      <c r="J131" s="47"/>
      <c r="K131" s="47"/>
      <c r="L131" s="47"/>
      <c r="M131" s="47"/>
      <c r="N131" s="47"/>
      <c r="O131" s="49"/>
      <c r="P131" s="49"/>
      <c r="Q131" s="49"/>
      <c r="R131" s="49"/>
      <c r="S131" s="47"/>
      <c r="T131" s="49"/>
      <c r="U131" s="47"/>
      <c r="V131" s="50"/>
      <c r="W131" s="48"/>
      <c r="Y131" s="10"/>
    </row>
    <row r="132" spans="1:25" s="10" customFormat="1" ht="146.25" customHeight="1">
      <c r="A132" s="52">
        <v>7</v>
      </c>
      <c r="B132" s="53" t="s">
        <v>330</v>
      </c>
      <c r="C132" s="54" t="s">
        <v>142</v>
      </c>
      <c r="D132" s="54" t="s">
        <v>285</v>
      </c>
      <c r="E132" s="55">
        <v>1</v>
      </c>
      <c r="F132" s="56">
        <v>110</v>
      </c>
      <c r="G132" s="57" t="s">
        <v>871</v>
      </c>
      <c r="H132" s="57" t="s">
        <v>740</v>
      </c>
      <c r="I132" s="58">
        <v>20070711001474</v>
      </c>
      <c r="J132" s="59" t="s">
        <v>80</v>
      </c>
      <c r="K132" s="59" t="s">
        <v>81</v>
      </c>
      <c r="L132" s="59" t="s">
        <v>335</v>
      </c>
      <c r="M132" s="59" t="s">
        <v>552</v>
      </c>
      <c r="N132" s="59" t="s">
        <v>337</v>
      </c>
      <c r="O132" s="60">
        <v>1186732477.76</v>
      </c>
      <c r="P132" s="60">
        <v>3266020231.77</v>
      </c>
      <c r="Q132" s="60">
        <v>39286177.060000002</v>
      </c>
      <c r="R132" s="60">
        <v>1102611792.3499999</v>
      </c>
      <c r="S132" s="61" t="s">
        <v>1133</v>
      </c>
      <c r="T132" s="60">
        <v>3389427094.2399998</v>
      </c>
      <c r="U132" s="62" t="s">
        <v>338</v>
      </c>
      <c r="V132" s="63" t="s">
        <v>1450</v>
      </c>
      <c r="W132" s="64">
        <f>IF(OR(LEFT(I132)="7",LEFT(I132,1)="8"),VALUE(RIGHT(I132,3)),VALUE(RIGHT(I132,4)))</f>
        <v>1474</v>
      </c>
    </row>
    <row r="133" spans="1:25" s="10" customFormat="1" ht="101.25" customHeight="1">
      <c r="A133" s="52">
        <v>7</v>
      </c>
      <c r="B133" s="53" t="s">
        <v>330</v>
      </c>
      <c r="C133" s="54" t="s">
        <v>142</v>
      </c>
      <c r="D133" s="54" t="s">
        <v>285</v>
      </c>
      <c r="E133" s="55">
        <v>1</v>
      </c>
      <c r="F133" s="56">
        <v>120</v>
      </c>
      <c r="G133" s="57" t="s">
        <v>331</v>
      </c>
      <c r="H133" s="57" t="s">
        <v>740</v>
      </c>
      <c r="I133" s="58">
        <v>700007120240</v>
      </c>
      <c r="J133" s="59" t="s">
        <v>332</v>
      </c>
      <c r="K133" s="59" t="s">
        <v>1302</v>
      </c>
      <c r="L133" s="59" t="s">
        <v>335</v>
      </c>
      <c r="M133" s="59" t="s">
        <v>552</v>
      </c>
      <c r="N133" s="59" t="s">
        <v>1100</v>
      </c>
      <c r="O133" s="60">
        <v>241497441.75</v>
      </c>
      <c r="P133" s="60">
        <v>18000000</v>
      </c>
      <c r="Q133" s="60">
        <v>8965166.1199999992</v>
      </c>
      <c r="R133" s="60">
        <v>26090920.73</v>
      </c>
      <c r="S133" s="61" t="s">
        <v>1690</v>
      </c>
      <c r="T133" s="60">
        <v>242371687.13999999</v>
      </c>
      <c r="U133" s="62" t="s">
        <v>338</v>
      </c>
      <c r="V133" s="63" t="s">
        <v>1451</v>
      </c>
      <c r="W133" s="64">
        <f>IF(OR(LEFT(I133)="7",LEFT(I133,1)="8"),VALUE(RIGHT(I133,3)),VALUE(RIGHT(I133,4)))</f>
        <v>240</v>
      </c>
    </row>
    <row r="134" spans="1:25" s="10" customFormat="1" ht="110.25" customHeight="1">
      <c r="A134" s="52">
        <v>7</v>
      </c>
      <c r="B134" s="53" t="s">
        <v>330</v>
      </c>
      <c r="C134" s="54" t="s">
        <v>142</v>
      </c>
      <c r="D134" s="54" t="s">
        <v>285</v>
      </c>
      <c r="E134" s="55">
        <v>1</v>
      </c>
      <c r="F134" s="56" t="s">
        <v>333</v>
      </c>
      <c r="G134" s="57" t="s">
        <v>916</v>
      </c>
      <c r="H134" s="57" t="s">
        <v>916</v>
      </c>
      <c r="I134" s="58" t="s">
        <v>917</v>
      </c>
      <c r="J134" s="59" t="s">
        <v>111</v>
      </c>
      <c r="K134" s="59" t="s">
        <v>1303</v>
      </c>
      <c r="L134" s="59" t="s">
        <v>335</v>
      </c>
      <c r="M134" s="59" t="s">
        <v>552</v>
      </c>
      <c r="N134" s="59" t="s">
        <v>337</v>
      </c>
      <c r="O134" s="60">
        <v>5088512.07</v>
      </c>
      <c r="P134" s="60">
        <v>5296015.49</v>
      </c>
      <c r="Q134" s="60">
        <v>527355.64</v>
      </c>
      <c r="R134" s="60">
        <v>5590230.4500000002</v>
      </c>
      <c r="S134" s="61" t="s">
        <v>1134</v>
      </c>
      <c r="T134" s="60">
        <v>5321652.75</v>
      </c>
      <c r="U134" s="62" t="s">
        <v>338</v>
      </c>
      <c r="V134" s="63" t="s">
        <v>1452</v>
      </c>
      <c r="W134" s="64">
        <f>IF(OR(LEFT(I134)="7",LEFT(I134,1)="8"),VALUE(RIGHT(I134,3)),VALUE(RIGHT(I134,4)))</f>
        <v>129</v>
      </c>
    </row>
    <row r="135" spans="1:25" s="44" customFormat="1" ht="20.25" customHeight="1" outlineLevel="1">
      <c r="A135" s="79"/>
      <c r="B135" s="96" t="s">
        <v>408</v>
      </c>
      <c r="C135" s="97"/>
      <c r="D135" s="97"/>
      <c r="E135" s="80">
        <f>SUBTOTAL(9,E136:E137)</f>
        <v>1</v>
      </c>
      <c r="F135" s="81"/>
      <c r="G135" s="81"/>
      <c r="H135" s="81"/>
      <c r="I135" s="82"/>
      <c r="J135" s="81"/>
      <c r="K135" s="81"/>
      <c r="L135" s="81"/>
      <c r="M135" s="81"/>
      <c r="N135" s="81"/>
      <c r="O135" s="83"/>
      <c r="P135" s="83"/>
      <c r="Q135" s="83"/>
      <c r="R135" s="83"/>
      <c r="S135" s="81"/>
      <c r="T135" s="83"/>
      <c r="U135" s="81"/>
      <c r="V135" s="84"/>
      <c r="W135" s="82"/>
      <c r="Y135" s="10"/>
    </row>
    <row r="136" spans="1:25" s="51" customFormat="1" ht="20.25" customHeight="1" outlineLevel="2">
      <c r="A136" s="45"/>
      <c r="B136" s="90" t="s">
        <v>406</v>
      </c>
      <c r="C136" s="91"/>
      <c r="D136" s="91"/>
      <c r="E136" s="46">
        <f>SUBTOTAL(9,E137:E137)</f>
        <v>1</v>
      </c>
      <c r="F136" s="47"/>
      <c r="G136" s="47"/>
      <c r="H136" s="47"/>
      <c r="I136" s="48"/>
      <c r="J136" s="47"/>
      <c r="K136" s="47"/>
      <c r="L136" s="47"/>
      <c r="M136" s="47"/>
      <c r="N136" s="47"/>
      <c r="O136" s="49"/>
      <c r="P136" s="49"/>
      <c r="Q136" s="49"/>
      <c r="R136" s="49"/>
      <c r="S136" s="47"/>
      <c r="T136" s="49"/>
      <c r="U136" s="47"/>
      <c r="V136" s="50"/>
      <c r="W136" s="48"/>
      <c r="Y136" s="10"/>
    </row>
    <row r="137" spans="1:25" s="10" customFormat="1" ht="117.75" customHeight="1">
      <c r="A137" s="52">
        <v>7</v>
      </c>
      <c r="B137" s="53" t="s">
        <v>330</v>
      </c>
      <c r="C137" s="54" t="s">
        <v>95</v>
      </c>
      <c r="D137" s="54" t="s">
        <v>285</v>
      </c>
      <c r="E137" s="55">
        <v>1</v>
      </c>
      <c r="F137" s="56" t="s">
        <v>333</v>
      </c>
      <c r="G137" s="57" t="s">
        <v>916</v>
      </c>
      <c r="H137" s="57" t="s">
        <v>916</v>
      </c>
      <c r="I137" s="58" t="s">
        <v>1305</v>
      </c>
      <c r="J137" s="59" t="s">
        <v>1304</v>
      </c>
      <c r="K137" s="59" t="s">
        <v>1306</v>
      </c>
      <c r="L137" s="59" t="s">
        <v>335</v>
      </c>
      <c r="M137" s="59" t="s">
        <v>552</v>
      </c>
      <c r="N137" s="59" t="s">
        <v>491</v>
      </c>
      <c r="O137" s="60">
        <v>933200620.74000001</v>
      </c>
      <c r="P137" s="60">
        <v>7874079229.1899996</v>
      </c>
      <c r="Q137" s="60">
        <v>0</v>
      </c>
      <c r="R137" s="60">
        <v>7754964254.9799995</v>
      </c>
      <c r="S137" s="61" t="s">
        <v>1033</v>
      </c>
      <c r="T137" s="60">
        <v>1052315594.95</v>
      </c>
      <c r="U137" s="62" t="s">
        <v>946</v>
      </c>
      <c r="V137" s="63" t="s">
        <v>1453</v>
      </c>
      <c r="W137" s="64">
        <f>IF(OR(LEFT(I137)="7",LEFT(I137,1)="8"),VALUE(RIGHT(I137,3)),VALUE(RIGHT(I137,4)))</f>
        <v>1495</v>
      </c>
    </row>
    <row r="138" spans="1:25" s="37" customFormat="1" ht="39.75" customHeight="1" outlineLevel="3">
      <c r="A138" s="65"/>
      <c r="B138" s="92" t="s">
        <v>920</v>
      </c>
      <c r="C138" s="93"/>
      <c r="D138" s="93"/>
      <c r="E138" s="66">
        <f>SUBTOTAL(9,E141:F144)</f>
        <v>3</v>
      </c>
      <c r="F138" s="67"/>
      <c r="G138" s="67"/>
      <c r="H138" s="67"/>
      <c r="I138" s="68"/>
      <c r="J138" s="67"/>
      <c r="K138" s="67"/>
      <c r="L138" s="67"/>
      <c r="M138" s="67"/>
      <c r="N138" s="67"/>
      <c r="O138" s="69"/>
      <c r="P138" s="70"/>
      <c r="Q138" s="70"/>
      <c r="R138" s="70"/>
      <c r="S138" s="67"/>
      <c r="T138" s="70"/>
      <c r="U138" s="67"/>
      <c r="V138" s="71"/>
      <c r="W138" s="72"/>
      <c r="Y138" s="10"/>
    </row>
    <row r="139" spans="1:25" s="44" customFormat="1" ht="20.25" customHeight="1" outlineLevel="1">
      <c r="A139" s="38"/>
      <c r="B139" s="94" t="s">
        <v>952</v>
      </c>
      <c r="C139" s="95" t="s">
        <v>950</v>
      </c>
      <c r="D139" s="95"/>
      <c r="E139" s="39">
        <f>SUBTOTAL(9,E141:E142)</f>
        <v>2</v>
      </c>
      <c r="F139" s="40"/>
      <c r="G139" s="40"/>
      <c r="H139" s="40"/>
      <c r="I139" s="41"/>
      <c r="J139" s="40"/>
      <c r="K139" s="40"/>
      <c r="L139" s="40"/>
      <c r="M139" s="40"/>
      <c r="N139" s="40"/>
      <c r="O139" s="42"/>
      <c r="P139" s="42"/>
      <c r="Q139" s="42"/>
      <c r="R139" s="42"/>
      <c r="S139" s="40"/>
      <c r="T139" s="42"/>
      <c r="U139" s="40"/>
      <c r="V139" s="43"/>
      <c r="W139" s="41"/>
      <c r="Y139" s="10"/>
    </row>
    <row r="140" spans="1:25" s="51" customFormat="1" ht="20.25" customHeight="1" outlineLevel="2">
      <c r="A140" s="45"/>
      <c r="B140" s="90" t="s">
        <v>406</v>
      </c>
      <c r="C140" s="91"/>
      <c r="D140" s="91"/>
      <c r="E140" s="46">
        <f>SUBTOTAL(9,E141:E142)</f>
        <v>2</v>
      </c>
      <c r="F140" s="47"/>
      <c r="G140" s="47"/>
      <c r="H140" s="47"/>
      <c r="I140" s="48"/>
      <c r="J140" s="47"/>
      <c r="K140" s="47"/>
      <c r="L140" s="47"/>
      <c r="M140" s="47"/>
      <c r="N140" s="47"/>
      <c r="O140" s="49"/>
      <c r="P140" s="49"/>
      <c r="Q140" s="49"/>
      <c r="R140" s="49"/>
      <c r="S140" s="47"/>
      <c r="T140" s="49"/>
      <c r="U140" s="47"/>
      <c r="V140" s="50"/>
      <c r="W140" s="48"/>
      <c r="Y140" s="10"/>
    </row>
    <row r="141" spans="1:25" s="10" customFormat="1" ht="141" customHeight="1">
      <c r="A141" s="52">
        <v>8</v>
      </c>
      <c r="B141" s="53" t="s">
        <v>920</v>
      </c>
      <c r="C141" s="54" t="s">
        <v>142</v>
      </c>
      <c r="D141" s="54" t="s">
        <v>285</v>
      </c>
      <c r="E141" s="55">
        <v>1</v>
      </c>
      <c r="F141" s="56" t="s">
        <v>921</v>
      </c>
      <c r="G141" s="57" t="s">
        <v>922</v>
      </c>
      <c r="H141" s="57" t="s">
        <v>922</v>
      </c>
      <c r="I141" s="58" t="s">
        <v>923</v>
      </c>
      <c r="J141" s="59" t="s">
        <v>924</v>
      </c>
      <c r="K141" s="59" t="s">
        <v>1034</v>
      </c>
      <c r="L141" s="59" t="s">
        <v>981</v>
      </c>
      <c r="M141" s="59" t="s">
        <v>1188</v>
      </c>
      <c r="N141" s="59" t="s">
        <v>337</v>
      </c>
      <c r="O141" s="60">
        <v>183820563.59</v>
      </c>
      <c r="P141" s="60">
        <v>380174890.39999998</v>
      </c>
      <c r="Q141" s="60">
        <v>3766249.71</v>
      </c>
      <c r="R141" s="60">
        <v>468603798.13999999</v>
      </c>
      <c r="S141" s="61" t="s">
        <v>764</v>
      </c>
      <c r="T141" s="60">
        <v>99157905.560000002</v>
      </c>
      <c r="U141" s="62" t="s">
        <v>946</v>
      </c>
      <c r="V141" s="63" t="s">
        <v>1853</v>
      </c>
      <c r="W141" s="64">
        <f>IF(OR(LEFT(I141)="7",LEFT(I141,1)="8"),VALUE(RIGHT(I141,3)),VALUE(RIGHT(I141,4)))</f>
        <v>1303</v>
      </c>
    </row>
    <row r="142" spans="1:25" s="10" customFormat="1" ht="135" customHeight="1">
      <c r="A142" s="52">
        <v>8</v>
      </c>
      <c r="B142" s="53" t="s">
        <v>920</v>
      </c>
      <c r="C142" s="54" t="s">
        <v>142</v>
      </c>
      <c r="D142" s="54" t="s">
        <v>285</v>
      </c>
      <c r="E142" s="55">
        <v>1</v>
      </c>
      <c r="F142" s="56" t="s">
        <v>1182</v>
      </c>
      <c r="G142" s="57" t="s">
        <v>985</v>
      </c>
      <c r="H142" s="57" t="s">
        <v>985</v>
      </c>
      <c r="I142" s="58" t="s">
        <v>986</v>
      </c>
      <c r="J142" s="59" t="s">
        <v>112</v>
      </c>
      <c r="K142" s="59" t="s">
        <v>668</v>
      </c>
      <c r="L142" s="59" t="s">
        <v>981</v>
      </c>
      <c r="M142" s="59" t="s">
        <v>561</v>
      </c>
      <c r="N142" s="59" t="s">
        <v>938</v>
      </c>
      <c r="O142" s="60">
        <v>260552834.63</v>
      </c>
      <c r="P142" s="60">
        <v>428482842.11000001</v>
      </c>
      <c r="Q142" s="60">
        <v>6192173.3899999997</v>
      </c>
      <c r="R142" s="60">
        <v>491103282.87</v>
      </c>
      <c r="S142" s="61" t="s">
        <v>1454</v>
      </c>
      <c r="T142" s="60">
        <v>204124567.25999999</v>
      </c>
      <c r="U142" s="62" t="s">
        <v>946</v>
      </c>
      <c r="V142" s="63" t="s">
        <v>1455</v>
      </c>
      <c r="W142" s="64">
        <f>IF(OR(LEFT(I142)="7",LEFT(I142,1)="8"),VALUE(RIGHT(I142,3)),VALUE(RIGHT(I142,4)))</f>
        <v>1396</v>
      </c>
    </row>
    <row r="143" spans="1:25" s="51" customFormat="1" ht="20.25" customHeight="1" outlineLevel="2">
      <c r="A143" s="73"/>
      <c r="B143" s="98" t="s">
        <v>409</v>
      </c>
      <c r="C143" s="99"/>
      <c r="D143" s="99"/>
      <c r="E143" s="74">
        <f>SUBTOTAL(9,E144)</f>
        <v>1</v>
      </c>
      <c r="F143" s="75"/>
      <c r="G143" s="75"/>
      <c r="H143" s="75"/>
      <c r="I143" s="76"/>
      <c r="J143" s="75"/>
      <c r="K143" s="75"/>
      <c r="L143" s="75"/>
      <c r="M143" s="75"/>
      <c r="N143" s="75"/>
      <c r="O143" s="77"/>
      <c r="P143" s="77"/>
      <c r="Q143" s="77"/>
      <c r="R143" s="77"/>
      <c r="S143" s="75"/>
      <c r="T143" s="77"/>
      <c r="U143" s="75"/>
      <c r="V143" s="78"/>
      <c r="W143" s="76"/>
      <c r="Y143" s="10"/>
    </row>
    <row r="144" spans="1:25" s="10" customFormat="1" ht="127.5" customHeight="1">
      <c r="A144" s="52">
        <v>8</v>
      </c>
      <c r="B144" s="53" t="s">
        <v>920</v>
      </c>
      <c r="C144" s="54" t="s">
        <v>142</v>
      </c>
      <c r="D144" s="54" t="s">
        <v>1101</v>
      </c>
      <c r="E144" s="55">
        <v>1</v>
      </c>
      <c r="F144" s="56" t="s">
        <v>918</v>
      </c>
      <c r="G144" s="57" t="s">
        <v>919</v>
      </c>
      <c r="H144" s="57" t="s">
        <v>751</v>
      </c>
      <c r="I144" s="58" t="s">
        <v>752</v>
      </c>
      <c r="J144" s="59" t="s">
        <v>113</v>
      </c>
      <c r="K144" s="59" t="s">
        <v>669</v>
      </c>
      <c r="L144" s="59" t="s">
        <v>981</v>
      </c>
      <c r="M144" s="59" t="s">
        <v>900</v>
      </c>
      <c r="N144" s="59" t="s">
        <v>938</v>
      </c>
      <c r="O144" s="60">
        <v>1626079</v>
      </c>
      <c r="P144" s="60">
        <v>2500000</v>
      </c>
      <c r="Q144" s="60">
        <v>141747</v>
      </c>
      <c r="R144" s="60">
        <v>3928444</v>
      </c>
      <c r="S144" s="61" t="s">
        <v>1691</v>
      </c>
      <c r="T144" s="60">
        <v>1084871.45</v>
      </c>
      <c r="U144" s="62" t="s">
        <v>946</v>
      </c>
      <c r="V144" s="63" t="s">
        <v>1456</v>
      </c>
      <c r="W144" s="64">
        <f>IF(OR(LEFT(I144)="7",LEFT(I144,1)="8"),VALUE(RIGHT(I144,3)),VALUE(RIGHT(I144,4)))</f>
        <v>133</v>
      </c>
    </row>
    <row r="145" spans="1:25" s="37" customFormat="1" ht="29.25" customHeight="1" outlineLevel="3">
      <c r="A145" s="65"/>
      <c r="B145" s="92" t="s">
        <v>926</v>
      </c>
      <c r="C145" s="93"/>
      <c r="D145" s="93"/>
      <c r="E145" s="66">
        <f>SUBTOTAL(9,E148:E173)</f>
        <v>22</v>
      </c>
      <c r="F145" s="67"/>
      <c r="G145" s="67"/>
      <c r="H145" s="67"/>
      <c r="I145" s="68"/>
      <c r="J145" s="67"/>
      <c r="K145" s="67"/>
      <c r="L145" s="67"/>
      <c r="M145" s="67"/>
      <c r="N145" s="67"/>
      <c r="O145" s="69"/>
      <c r="P145" s="70"/>
      <c r="Q145" s="70"/>
      <c r="R145" s="70"/>
      <c r="S145" s="67"/>
      <c r="T145" s="70"/>
      <c r="U145" s="67"/>
      <c r="V145" s="71"/>
      <c r="W145" s="72"/>
      <c r="Y145" s="10"/>
    </row>
    <row r="146" spans="1:25" s="44" customFormat="1" ht="20.25" customHeight="1" outlineLevel="1">
      <c r="A146" s="38"/>
      <c r="B146" s="94" t="s">
        <v>952</v>
      </c>
      <c r="C146" s="95" t="s">
        <v>950</v>
      </c>
      <c r="D146" s="95"/>
      <c r="E146" s="39">
        <f>SUBTOTAL(9,E148:E170)</f>
        <v>21</v>
      </c>
      <c r="F146" s="40"/>
      <c r="G146" s="40"/>
      <c r="H146" s="40"/>
      <c r="I146" s="41"/>
      <c r="J146" s="40"/>
      <c r="K146" s="40"/>
      <c r="L146" s="40"/>
      <c r="M146" s="40"/>
      <c r="N146" s="40"/>
      <c r="O146" s="42"/>
      <c r="P146" s="42"/>
      <c r="Q146" s="42"/>
      <c r="R146" s="42"/>
      <c r="S146" s="40"/>
      <c r="T146" s="42"/>
      <c r="U146" s="40"/>
      <c r="V146" s="43"/>
      <c r="W146" s="41"/>
      <c r="Y146" s="10"/>
    </row>
    <row r="147" spans="1:25" s="51" customFormat="1" ht="20.25" customHeight="1" outlineLevel="2">
      <c r="A147" s="45"/>
      <c r="B147" s="90" t="s">
        <v>406</v>
      </c>
      <c r="C147" s="91"/>
      <c r="D147" s="91"/>
      <c r="E147" s="46">
        <f>SUBTOTAL(9,E148:E157)</f>
        <v>10</v>
      </c>
      <c r="F147" s="47"/>
      <c r="G147" s="47"/>
      <c r="H147" s="47"/>
      <c r="I147" s="48"/>
      <c r="J147" s="47"/>
      <c r="K147" s="47"/>
      <c r="L147" s="47"/>
      <c r="M147" s="47"/>
      <c r="N147" s="47"/>
      <c r="O147" s="49"/>
      <c r="P147" s="49"/>
      <c r="Q147" s="49"/>
      <c r="R147" s="49"/>
      <c r="S147" s="47"/>
      <c r="T147" s="49"/>
      <c r="U147" s="47"/>
      <c r="V147" s="50"/>
      <c r="W147" s="48"/>
      <c r="Y147" s="10"/>
    </row>
    <row r="148" spans="1:25" s="10" customFormat="1" ht="137.25" customHeight="1">
      <c r="A148" s="52">
        <v>9</v>
      </c>
      <c r="B148" s="53" t="s">
        <v>926</v>
      </c>
      <c r="C148" s="54" t="s">
        <v>142</v>
      </c>
      <c r="D148" s="54" t="s">
        <v>285</v>
      </c>
      <c r="E148" s="55">
        <v>1</v>
      </c>
      <c r="F148" s="56">
        <v>113</v>
      </c>
      <c r="G148" s="57" t="s">
        <v>670</v>
      </c>
      <c r="H148" s="57" t="s">
        <v>740</v>
      </c>
      <c r="I148" s="58">
        <v>20020911301297</v>
      </c>
      <c r="J148" s="59" t="s">
        <v>671</v>
      </c>
      <c r="K148" s="59" t="s">
        <v>672</v>
      </c>
      <c r="L148" s="59" t="s">
        <v>335</v>
      </c>
      <c r="M148" s="59" t="s">
        <v>945</v>
      </c>
      <c r="N148" s="59" t="s">
        <v>933</v>
      </c>
      <c r="O148" s="60">
        <v>453169639.08999997</v>
      </c>
      <c r="P148" s="60">
        <v>1687949990</v>
      </c>
      <c r="Q148" s="60">
        <v>55491209.719999999</v>
      </c>
      <c r="R148" s="60">
        <v>676595082.42999995</v>
      </c>
      <c r="S148" s="61" t="s">
        <v>1457</v>
      </c>
      <c r="T148" s="60">
        <v>1520015756.3800001</v>
      </c>
      <c r="U148" s="62" t="s">
        <v>946</v>
      </c>
      <c r="V148" s="63" t="s">
        <v>1692</v>
      </c>
      <c r="W148" s="64">
        <f t="shared" ref="W148:W157" si="4">IF(OR(LEFT(I148)="7",LEFT(I148,1)="8"),VALUE(RIGHT(I148,3)),VALUE(RIGHT(I148,4)))</f>
        <v>1297</v>
      </c>
    </row>
    <row r="149" spans="1:25" s="10" customFormat="1" ht="97.5" customHeight="1">
      <c r="A149" s="52">
        <v>9</v>
      </c>
      <c r="B149" s="53" t="s">
        <v>926</v>
      </c>
      <c r="C149" s="54" t="s">
        <v>142</v>
      </c>
      <c r="D149" s="54" t="s">
        <v>285</v>
      </c>
      <c r="E149" s="55">
        <v>1</v>
      </c>
      <c r="F149" s="56">
        <v>311</v>
      </c>
      <c r="G149" s="57" t="s">
        <v>928</v>
      </c>
      <c r="H149" s="57" t="s">
        <v>740</v>
      </c>
      <c r="I149" s="58" t="s">
        <v>929</v>
      </c>
      <c r="J149" s="59" t="s">
        <v>930</v>
      </c>
      <c r="K149" s="59" t="s">
        <v>580</v>
      </c>
      <c r="L149" s="59" t="s">
        <v>335</v>
      </c>
      <c r="M149" s="59" t="s">
        <v>945</v>
      </c>
      <c r="N149" s="59" t="s">
        <v>1100</v>
      </c>
      <c r="O149" s="60">
        <v>0</v>
      </c>
      <c r="P149" s="60">
        <v>0</v>
      </c>
      <c r="Q149" s="60">
        <v>0</v>
      </c>
      <c r="R149" s="60">
        <v>0</v>
      </c>
      <c r="S149" s="61" t="s">
        <v>1046</v>
      </c>
      <c r="T149" s="60">
        <v>0</v>
      </c>
      <c r="U149" s="62" t="s">
        <v>338</v>
      </c>
      <c r="V149" s="63" t="s">
        <v>1854</v>
      </c>
      <c r="W149" s="64">
        <f t="shared" si="4"/>
        <v>53</v>
      </c>
    </row>
    <row r="150" spans="1:25" s="10" customFormat="1" ht="161.25" customHeight="1">
      <c r="A150" s="52">
        <v>9</v>
      </c>
      <c r="B150" s="53" t="s">
        <v>926</v>
      </c>
      <c r="C150" s="54" t="s">
        <v>142</v>
      </c>
      <c r="D150" s="54" t="s">
        <v>285</v>
      </c>
      <c r="E150" s="55">
        <v>1</v>
      </c>
      <c r="F150" s="56">
        <v>411</v>
      </c>
      <c r="G150" s="57" t="s">
        <v>581</v>
      </c>
      <c r="H150" s="57" t="s">
        <v>740</v>
      </c>
      <c r="I150" s="58">
        <v>20020941101304</v>
      </c>
      <c r="J150" s="59" t="s">
        <v>582</v>
      </c>
      <c r="K150" s="59" t="s">
        <v>673</v>
      </c>
      <c r="L150" s="59" t="s">
        <v>335</v>
      </c>
      <c r="M150" s="59" t="s">
        <v>945</v>
      </c>
      <c r="N150" s="59" t="s">
        <v>933</v>
      </c>
      <c r="O150" s="60">
        <v>927785236.77999997</v>
      </c>
      <c r="P150" s="60">
        <v>0</v>
      </c>
      <c r="Q150" s="60">
        <v>43436980.509999998</v>
      </c>
      <c r="R150" s="60">
        <v>71032782.280000001</v>
      </c>
      <c r="S150" s="61" t="s">
        <v>1855</v>
      </c>
      <c r="T150" s="60">
        <v>900189435.00999999</v>
      </c>
      <c r="U150" s="62" t="s">
        <v>946</v>
      </c>
      <c r="V150" s="63" t="s">
        <v>1856</v>
      </c>
      <c r="W150" s="64">
        <f t="shared" si="4"/>
        <v>1304</v>
      </c>
    </row>
    <row r="151" spans="1:25" s="10" customFormat="1" ht="112.5" customHeight="1">
      <c r="A151" s="52">
        <v>9</v>
      </c>
      <c r="B151" s="53" t="s">
        <v>926</v>
      </c>
      <c r="C151" s="54" t="s">
        <v>142</v>
      </c>
      <c r="D151" s="54" t="s">
        <v>285</v>
      </c>
      <c r="E151" s="55">
        <v>1</v>
      </c>
      <c r="F151" s="56" t="s">
        <v>585</v>
      </c>
      <c r="G151" s="57" t="s">
        <v>586</v>
      </c>
      <c r="H151" s="57" t="s">
        <v>586</v>
      </c>
      <c r="I151" s="58" t="s">
        <v>588</v>
      </c>
      <c r="J151" s="59" t="s">
        <v>32</v>
      </c>
      <c r="K151" s="59" t="s">
        <v>589</v>
      </c>
      <c r="L151" s="59" t="s">
        <v>335</v>
      </c>
      <c r="M151" s="59" t="s">
        <v>945</v>
      </c>
      <c r="N151" s="59" t="s">
        <v>933</v>
      </c>
      <c r="O151" s="60">
        <v>82305281.439999998</v>
      </c>
      <c r="P151" s="60">
        <v>0</v>
      </c>
      <c r="Q151" s="60">
        <v>1260196.48</v>
      </c>
      <c r="R151" s="60">
        <v>77979378.019999996</v>
      </c>
      <c r="S151" s="61" t="s">
        <v>1293</v>
      </c>
      <c r="T151" s="60">
        <v>5586099.9000000004</v>
      </c>
      <c r="U151" s="62" t="s">
        <v>946</v>
      </c>
      <c r="V151" s="63" t="s">
        <v>1459</v>
      </c>
      <c r="W151" s="64">
        <f t="shared" si="4"/>
        <v>1406</v>
      </c>
    </row>
    <row r="152" spans="1:25" s="10" customFormat="1" ht="112.5" customHeight="1">
      <c r="A152" s="52">
        <v>9</v>
      </c>
      <c r="B152" s="53" t="s">
        <v>926</v>
      </c>
      <c r="C152" s="54" t="s">
        <v>142</v>
      </c>
      <c r="D152" s="54" t="s">
        <v>285</v>
      </c>
      <c r="E152" s="55">
        <v>1</v>
      </c>
      <c r="F152" s="56" t="s">
        <v>585</v>
      </c>
      <c r="G152" s="57" t="s">
        <v>586</v>
      </c>
      <c r="H152" s="57" t="s">
        <v>586</v>
      </c>
      <c r="I152" s="58" t="s">
        <v>45</v>
      </c>
      <c r="J152" s="59" t="s">
        <v>46</v>
      </c>
      <c r="K152" s="59" t="s">
        <v>539</v>
      </c>
      <c r="L152" s="59" t="s">
        <v>335</v>
      </c>
      <c r="M152" s="59" t="s">
        <v>47</v>
      </c>
      <c r="N152" s="59" t="s">
        <v>1100</v>
      </c>
      <c r="O152" s="60">
        <v>197366522.15000001</v>
      </c>
      <c r="P152" s="60">
        <v>48582279.979999997</v>
      </c>
      <c r="Q152" s="60">
        <v>9368046.3200000003</v>
      </c>
      <c r="R152" s="60">
        <v>1492312.49</v>
      </c>
      <c r="S152" s="61" t="s">
        <v>1857</v>
      </c>
      <c r="T152" s="60">
        <v>253824535.96000001</v>
      </c>
      <c r="U152" s="62" t="s">
        <v>946</v>
      </c>
      <c r="V152" s="63" t="s">
        <v>1858</v>
      </c>
      <c r="W152" s="64">
        <f t="shared" si="4"/>
        <v>1482</v>
      </c>
    </row>
    <row r="153" spans="1:25" s="10" customFormat="1" ht="204.75" customHeight="1">
      <c r="A153" s="52">
        <v>9</v>
      </c>
      <c r="B153" s="53" t="s">
        <v>926</v>
      </c>
      <c r="C153" s="54" t="s">
        <v>142</v>
      </c>
      <c r="D153" s="54" t="s">
        <v>285</v>
      </c>
      <c r="E153" s="55">
        <v>1</v>
      </c>
      <c r="F153" s="56" t="s">
        <v>585</v>
      </c>
      <c r="G153" s="57" t="s">
        <v>586</v>
      </c>
      <c r="H153" s="57" t="s">
        <v>586</v>
      </c>
      <c r="I153" s="58" t="s">
        <v>587</v>
      </c>
      <c r="J153" s="59" t="s">
        <v>781</v>
      </c>
      <c r="K153" s="59" t="s">
        <v>538</v>
      </c>
      <c r="L153" s="59" t="s">
        <v>981</v>
      </c>
      <c r="M153" s="59" t="s">
        <v>1188</v>
      </c>
      <c r="N153" s="59" t="s">
        <v>1100</v>
      </c>
      <c r="O153" s="60">
        <v>6095282.5999999996</v>
      </c>
      <c r="P153" s="60">
        <v>35877950.640000001</v>
      </c>
      <c r="Q153" s="60">
        <v>180836.31</v>
      </c>
      <c r="R153" s="60">
        <v>36864922.979999997</v>
      </c>
      <c r="S153" s="61" t="s">
        <v>1859</v>
      </c>
      <c r="T153" s="60">
        <v>5289146.57</v>
      </c>
      <c r="U153" s="62" t="s">
        <v>946</v>
      </c>
      <c r="V153" s="63" t="s">
        <v>1458</v>
      </c>
      <c r="W153" s="64">
        <f t="shared" si="4"/>
        <v>961</v>
      </c>
    </row>
    <row r="154" spans="1:25" s="10" customFormat="1" ht="161.25" customHeight="1">
      <c r="A154" s="52">
        <v>9</v>
      </c>
      <c r="B154" s="53" t="s">
        <v>926</v>
      </c>
      <c r="C154" s="54" t="s">
        <v>142</v>
      </c>
      <c r="D154" s="54" t="s">
        <v>285</v>
      </c>
      <c r="E154" s="55">
        <v>1</v>
      </c>
      <c r="F154" s="56" t="s">
        <v>273</v>
      </c>
      <c r="G154" s="57" t="s">
        <v>272</v>
      </c>
      <c r="H154" s="57" t="s">
        <v>272</v>
      </c>
      <c r="I154" s="58" t="s">
        <v>271</v>
      </c>
      <c r="J154" s="59" t="s">
        <v>270</v>
      </c>
      <c r="K154" s="59" t="s">
        <v>269</v>
      </c>
      <c r="L154" s="59" t="s">
        <v>981</v>
      </c>
      <c r="M154" s="59" t="s">
        <v>1188</v>
      </c>
      <c r="N154" s="59" t="s">
        <v>1100</v>
      </c>
      <c r="O154" s="60">
        <v>403132.99</v>
      </c>
      <c r="P154" s="60">
        <v>0</v>
      </c>
      <c r="Q154" s="60">
        <v>12603.01</v>
      </c>
      <c r="R154" s="60">
        <v>18549.05</v>
      </c>
      <c r="S154" s="61" t="s">
        <v>1860</v>
      </c>
      <c r="T154" s="60">
        <v>397186.95</v>
      </c>
      <c r="U154" s="62" t="s">
        <v>946</v>
      </c>
      <c r="V154" s="63" t="s">
        <v>1861</v>
      </c>
      <c r="W154" s="64">
        <f t="shared" si="4"/>
        <v>1455</v>
      </c>
    </row>
    <row r="155" spans="1:25" s="10" customFormat="1" ht="161.25" customHeight="1">
      <c r="A155" s="52">
        <v>9</v>
      </c>
      <c r="B155" s="53" t="s">
        <v>926</v>
      </c>
      <c r="C155" s="54" t="s">
        <v>142</v>
      </c>
      <c r="D155" s="54" t="s">
        <v>285</v>
      </c>
      <c r="E155" s="55">
        <v>1</v>
      </c>
      <c r="F155" s="56" t="s">
        <v>864</v>
      </c>
      <c r="G155" s="57" t="s">
        <v>865</v>
      </c>
      <c r="H155" s="57" t="s">
        <v>865</v>
      </c>
      <c r="I155" s="58" t="s">
        <v>954</v>
      </c>
      <c r="J155" s="59" t="s">
        <v>955</v>
      </c>
      <c r="K155" s="59" t="s">
        <v>540</v>
      </c>
      <c r="L155" s="59" t="s">
        <v>335</v>
      </c>
      <c r="M155" s="59" t="s">
        <v>336</v>
      </c>
      <c r="N155" s="59" t="s">
        <v>491</v>
      </c>
      <c r="O155" s="60">
        <v>3869961329.6900001</v>
      </c>
      <c r="P155" s="60">
        <v>85209972.099999994</v>
      </c>
      <c r="Q155" s="60">
        <v>159636974.19999999</v>
      </c>
      <c r="R155" s="60">
        <v>2704289124.4499998</v>
      </c>
      <c r="S155" s="61" t="s">
        <v>1862</v>
      </c>
      <c r="T155" s="60">
        <v>1410519151.54</v>
      </c>
      <c r="U155" s="62" t="s">
        <v>946</v>
      </c>
      <c r="V155" s="63" t="s">
        <v>1863</v>
      </c>
      <c r="W155" s="64">
        <f t="shared" si="4"/>
        <v>731</v>
      </c>
    </row>
    <row r="156" spans="1:25" s="10" customFormat="1" ht="138.75" customHeight="1">
      <c r="A156" s="52">
        <v>9</v>
      </c>
      <c r="B156" s="53" t="s">
        <v>926</v>
      </c>
      <c r="C156" s="54" t="s">
        <v>142</v>
      </c>
      <c r="D156" s="54" t="s">
        <v>285</v>
      </c>
      <c r="E156" s="55">
        <v>1</v>
      </c>
      <c r="F156" s="56" t="s">
        <v>864</v>
      </c>
      <c r="G156" s="57" t="s">
        <v>865</v>
      </c>
      <c r="H156" s="57" t="s">
        <v>865</v>
      </c>
      <c r="I156" s="58" t="s">
        <v>866</v>
      </c>
      <c r="J156" s="59" t="s">
        <v>953</v>
      </c>
      <c r="K156" s="59" t="s">
        <v>541</v>
      </c>
      <c r="L156" s="59" t="s">
        <v>335</v>
      </c>
      <c r="M156" s="59" t="s">
        <v>945</v>
      </c>
      <c r="N156" s="59" t="s">
        <v>1100</v>
      </c>
      <c r="O156" s="60">
        <v>4522711.33</v>
      </c>
      <c r="P156" s="60">
        <v>0</v>
      </c>
      <c r="Q156" s="60">
        <v>416588.97</v>
      </c>
      <c r="R156" s="60">
        <v>2253706.0499999998</v>
      </c>
      <c r="S156" s="61" t="s">
        <v>1864</v>
      </c>
      <c r="T156" s="60">
        <v>2685594.25</v>
      </c>
      <c r="U156" s="62" t="s">
        <v>946</v>
      </c>
      <c r="V156" s="63" t="s">
        <v>1865</v>
      </c>
      <c r="W156" s="64">
        <f t="shared" si="4"/>
        <v>57</v>
      </c>
    </row>
    <row r="157" spans="1:25" s="10" customFormat="1" ht="225" customHeight="1">
      <c r="A157" s="52">
        <v>9</v>
      </c>
      <c r="B157" s="53" t="s">
        <v>926</v>
      </c>
      <c r="C157" s="54" t="s">
        <v>142</v>
      </c>
      <c r="D157" s="54" t="s">
        <v>285</v>
      </c>
      <c r="E157" s="55">
        <v>1</v>
      </c>
      <c r="F157" s="56" t="s">
        <v>956</v>
      </c>
      <c r="G157" s="57" t="s">
        <v>957</v>
      </c>
      <c r="H157" s="57" t="s">
        <v>957</v>
      </c>
      <c r="I157" s="58" t="s">
        <v>958</v>
      </c>
      <c r="J157" s="59" t="s">
        <v>959</v>
      </c>
      <c r="K157" s="59" t="s">
        <v>482</v>
      </c>
      <c r="L157" s="59" t="s">
        <v>335</v>
      </c>
      <c r="M157" s="59" t="s">
        <v>336</v>
      </c>
      <c r="N157" s="59" t="s">
        <v>933</v>
      </c>
      <c r="O157" s="60">
        <v>33485100.129999999</v>
      </c>
      <c r="P157" s="60">
        <v>0</v>
      </c>
      <c r="Q157" s="60">
        <v>1417691.69</v>
      </c>
      <c r="R157" s="60">
        <v>9519816.1300000008</v>
      </c>
      <c r="S157" s="61" t="s">
        <v>1460</v>
      </c>
      <c r="T157" s="60">
        <v>25382975.690000001</v>
      </c>
      <c r="U157" s="62" t="s">
        <v>946</v>
      </c>
      <c r="V157" s="63" t="s">
        <v>1866</v>
      </c>
      <c r="W157" s="64">
        <f t="shared" si="4"/>
        <v>955</v>
      </c>
    </row>
    <row r="158" spans="1:25" s="51" customFormat="1" ht="20.25" customHeight="1" outlineLevel="2">
      <c r="A158" s="73"/>
      <c r="B158" s="98" t="s">
        <v>407</v>
      </c>
      <c r="C158" s="99"/>
      <c r="D158" s="99"/>
      <c r="E158" s="74">
        <f>SUBTOTAL(9,E159:E163)</f>
        <v>5</v>
      </c>
      <c r="F158" s="75"/>
      <c r="G158" s="75"/>
      <c r="H158" s="75"/>
      <c r="I158" s="76"/>
      <c r="J158" s="75"/>
      <c r="K158" s="75"/>
      <c r="L158" s="75"/>
      <c r="M158" s="75"/>
      <c r="N158" s="75"/>
      <c r="O158" s="77"/>
      <c r="P158" s="77"/>
      <c r="Q158" s="77"/>
      <c r="R158" s="77"/>
      <c r="S158" s="75"/>
      <c r="T158" s="77"/>
      <c r="U158" s="75"/>
      <c r="V158" s="78"/>
      <c r="W158" s="76"/>
      <c r="Y158" s="10"/>
    </row>
    <row r="159" spans="1:25" s="10" customFormat="1" ht="112.5" customHeight="1">
      <c r="A159" s="52">
        <v>9</v>
      </c>
      <c r="B159" s="53" t="s">
        <v>926</v>
      </c>
      <c r="C159" s="54" t="s">
        <v>142</v>
      </c>
      <c r="D159" s="54" t="s">
        <v>753</v>
      </c>
      <c r="E159" s="55">
        <v>1</v>
      </c>
      <c r="F159" s="56">
        <v>200</v>
      </c>
      <c r="G159" s="57" t="s">
        <v>927</v>
      </c>
      <c r="H159" s="57" t="s">
        <v>867</v>
      </c>
      <c r="I159" s="58">
        <v>20070920001475</v>
      </c>
      <c r="J159" s="59" t="s">
        <v>868</v>
      </c>
      <c r="K159" s="59" t="s">
        <v>483</v>
      </c>
      <c r="L159" s="59" t="s">
        <v>335</v>
      </c>
      <c r="M159" s="59" t="s">
        <v>336</v>
      </c>
      <c r="N159" s="59" t="s">
        <v>933</v>
      </c>
      <c r="O159" s="60">
        <v>1345525267.3699999</v>
      </c>
      <c r="P159" s="60">
        <v>0</v>
      </c>
      <c r="Q159" s="60">
        <v>52471018.369999997</v>
      </c>
      <c r="R159" s="60">
        <v>403758129.58999997</v>
      </c>
      <c r="S159" s="61" t="s">
        <v>504</v>
      </c>
      <c r="T159" s="60">
        <v>994238156.14999998</v>
      </c>
      <c r="U159" s="62" t="s">
        <v>946</v>
      </c>
      <c r="V159" s="63" t="s">
        <v>1867</v>
      </c>
      <c r="W159" s="64">
        <f>IF(OR(LEFT(I159)="7",LEFT(I159,1)="8"),VALUE(RIGHT(I159,3)),VALUE(RIGHT(I159,4)))</f>
        <v>1475</v>
      </c>
    </row>
    <row r="160" spans="1:25" s="10" customFormat="1" ht="144" customHeight="1">
      <c r="A160" s="52">
        <v>9</v>
      </c>
      <c r="B160" s="53" t="s">
        <v>926</v>
      </c>
      <c r="C160" s="54" t="s">
        <v>142</v>
      </c>
      <c r="D160" s="54" t="s">
        <v>753</v>
      </c>
      <c r="E160" s="55">
        <v>1</v>
      </c>
      <c r="F160" s="56">
        <v>643</v>
      </c>
      <c r="G160" s="57" t="s">
        <v>583</v>
      </c>
      <c r="H160" s="57" t="s">
        <v>584</v>
      </c>
      <c r="I160" s="58">
        <v>19980965100759</v>
      </c>
      <c r="J160" s="59" t="s">
        <v>114</v>
      </c>
      <c r="K160" s="59" t="s">
        <v>484</v>
      </c>
      <c r="L160" s="59" t="s">
        <v>981</v>
      </c>
      <c r="M160" s="59" t="s">
        <v>900</v>
      </c>
      <c r="N160" s="59" t="s">
        <v>933</v>
      </c>
      <c r="O160" s="60">
        <v>0</v>
      </c>
      <c r="P160" s="60">
        <v>0</v>
      </c>
      <c r="Q160" s="60">
        <v>0</v>
      </c>
      <c r="R160" s="60">
        <v>0</v>
      </c>
      <c r="S160" s="61" t="s">
        <v>1315</v>
      </c>
      <c r="T160" s="60">
        <v>0</v>
      </c>
      <c r="U160" s="62" t="s">
        <v>338</v>
      </c>
      <c r="V160" s="63" t="s">
        <v>1461</v>
      </c>
      <c r="W160" s="64">
        <f>IF(OR(LEFT(I160)="7",LEFT(I160,1)="8"),VALUE(RIGHT(I160,3)),VALUE(RIGHT(I160,4)))</f>
        <v>759</v>
      </c>
    </row>
    <row r="161" spans="1:25" s="10" customFormat="1" ht="111" customHeight="1">
      <c r="A161" s="52">
        <v>9</v>
      </c>
      <c r="B161" s="53" t="s">
        <v>926</v>
      </c>
      <c r="C161" s="54" t="s">
        <v>142</v>
      </c>
      <c r="D161" s="54" t="s">
        <v>753</v>
      </c>
      <c r="E161" s="55">
        <v>1</v>
      </c>
      <c r="F161" s="56" t="s">
        <v>585</v>
      </c>
      <c r="G161" s="57" t="s">
        <v>586</v>
      </c>
      <c r="H161" s="57" t="s">
        <v>848</v>
      </c>
      <c r="I161" s="58" t="s">
        <v>849</v>
      </c>
      <c r="J161" s="59" t="s">
        <v>690</v>
      </c>
      <c r="K161" s="59" t="s">
        <v>1</v>
      </c>
      <c r="L161" s="59" t="s">
        <v>335</v>
      </c>
      <c r="M161" s="59" t="s">
        <v>945</v>
      </c>
      <c r="N161" s="59" t="s">
        <v>933</v>
      </c>
      <c r="O161" s="60">
        <v>0</v>
      </c>
      <c r="P161" s="60">
        <v>0</v>
      </c>
      <c r="Q161" s="60">
        <v>0</v>
      </c>
      <c r="R161" s="60">
        <v>0</v>
      </c>
      <c r="S161" s="61" t="s">
        <v>1868</v>
      </c>
      <c r="T161" s="60">
        <v>0</v>
      </c>
      <c r="U161" s="62" t="s">
        <v>946</v>
      </c>
      <c r="V161" s="63" t="s">
        <v>1464</v>
      </c>
      <c r="W161" s="64">
        <f>IF(OR(LEFT(I161)="7",LEFT(I161,1)="8"),VALUE(RIGHT(I161,3)),VALUE(RIGHT(I161,4)))</f>
        <v>64</v>
      </c>
    </row>
    <row r="162" spans="1:25" s="10" customFormat="1" ht="105" customHeight="1">
      <c r="A162" s="52">
        <v>9</v>
      </c>
      <c r="B162" s="53" t="s">
        <v>926</v>
      </c>
      <c r="C162" s="54" t="s">
        <v>142</v>
      </c>
      <c r="D162" s="54" t="s">
        <v>753</v>
      </c>
      <c r="E162" s="55">
        <v>1</v>
      </c>
      <c r="F162" s="56" t="s">
        <v>585</v>
      </c>
      <c r="G162" s="57" t="s">
        <v>586</v>
      </c>
      <c r="H162" s="57" t="s">
        <v>853</v>
      </c>
      <c r="I162" s="58" t="s">
        <v>854</v>
      </c>
      <c r="J162" s="59" t="s">
        <v>310</v>
      </c>
      <c r="K162" s="59" t="s">
        <v>486</v>
      </c>
      <c r="L162" s="59" t="s">
        <v>335</v>
      </c>
      <c r="M162" s="59" t="s">
        <v>945</v>
      </c>
      <c r="N162" s="59" t="s">
        <v>933</v>
      </c>
      <c r="O162" s="60">
        <v>0</v>
      </c>
      <c r="P162" s="60">
        <v>0</v>
      </c>
      <c r="Q162" s="60">
        <v>0</v>
      </c>
      <c r="R162" s="60">
        <v>0</v>
      </c>
      <c r="S162" s="61" t="s">
        <v>505</v>
      </c>
      <c r="T162" s="60">
        <v>0</v>
      </c>
      <c r="U162" s="62" t="s">
        <v>946</v>
      </c>
      <c r="V162" s="63" t="s">
        <v>1463</v>
      </c>
      <c r="W162" s="64">
        <f>IF(OR(LEFT(I162)="7",LEFT(I162,1)="8"),VALUE(RIGHT(I162,3)),VALUE(RIGHT(I162,4)))</f>
        <v>1347</v>
      </c>
    </row>
    <row r="163" spans="1:25" s="10" customFormat="1" ht="103.5" customHeight="1">
      <c r="A163" s="52">
        <v>9</v>
      </c>
      <c r="B163" s="53" t="s">
        <v>926</v>
      </c>
      <c r="C163" s="54" t="s">
        <v>142</v>
      </c>
      <c r="D163" s="54" t="s">
        <v>753</v>
      </c>
      <c r="E163" s="55">
        <v>1</v>
      </c>
      <c r="F163" s="56" t="s">
        <v>585</v>
      </c>
      <c r="G163" s="57" t="s">
        <v>586</v>
      </c>
      <c r="H163" s="57" t="s">
        <v>722</v>
      </c>
      <c r="I163" s="58" t="s">
        <v>852</v>
      </c>
      <c r="J163" s="59" t="s">
        <v>115</v>
      </c>
      <c r="K163" s="59" t="s">
        <v>485</v>
      </c>
      <c r="L163" s="59" t="s">
        <v>335</v>
      </c>
      <c r="M163" s="59" t="s">
        <v>336</v>
      </c>
      <c r="N163" s="59" t="s">
        <v>933</v>
      </c>
      <c r="O163" s="60">
        <v>0</v>
      </c>
      <c r="P163" s="60">
        <v>0</v>
      </c>
      <c r="Q163" s="60">
        <v>0</v>
      </c>
      <c r="R163" s="60">
        <v>0</v>
      </c>
      <c r="S163" s="61" t="s">
        <v>1141</v>
      </c>
      <c r="T163" s="60">
        <v>0</v>
      </c>
      <c r="U163" s="62" t="s">
        <v>946</v>
      </c>
      <c r="V163" s="63" t="s">
        <v>1462</v>
      </c>
      <c r="W163" s="64">
        <f>IF(OR(LEFT(I163)="7",LEFT(I163,1)="8"),VALUE(RIGHT(I163,3)),VALUE(RIGHT(I163,4)))</f>
        <v>1323</v>
      </c>
    </row>
    <row r="164" spans="1:25" s="51" customFormat="1" ht="20.25" customHeight="1" outlineLevel="2">
      <c r="A164" s="73"/>
      <c r="B164" s="98" t="s">
        <v>409</v>
      </c>
      <c r="C164" s="99"/>
      <c r="D164" s="99"/>
      <c r="E164" s="74">
        <f>SUBTOTAL(9,E165:E170)</f>
        <v>6</v>
      </c>
      <c r="F164" s="75"/>
      <c r="G164" s="75"/>
      <c r="H164" s="75"/>
      <c r="I164" s="76"/>
      <c r="J164" s="75"/>
      <c r="K164" s="75"/>
      <c r="L164" s="75"/>
      <c r="M164" s="75"/>
      <c r="N164" s="75"/>
      <c r="O164" s="77"/>
      <c r="P164" s="77"/>
      <c r="Q164" s="77"/>
      <c r="R164" s="77"/>
      <c r="S164" s="75"/>
      <c r="T164" s="77"/>
      <c r="U164" s="75"/>
      <c r="V164" s="78"/>
      <c r="W164" s="76"/>
      <c r="Y164" s="10"/>
    </row>
    <row r="165" spans="1:25" s="10" customFormat="1" ht="183" customHeight="1">
      <c r="A165" s="52">
        <v>9</v>
      </c>
      <c r="B165" s="53" t="s">
        <v>926</v>
      </c>
      <c r="C165" s="54" t="s">
        <v>142</v>
      </c>
      <c r="D165" s="54" t="s">
        <v>1101</v>
      </c>
      <c r="E165" s="55">
        <v>1</v>
      </c>
      <c r="F165" s="56" t="s">
        <v>585</v>
      </c>
      <c r="G165" s="57" t="s">
        <v>586</v>
      </c>
      <c r="H165" s="57" t="s">
        <v>859</v>
      </c>
      <c r="I165" s="58" t="s">
        <v>860</v>
      </c>
      <c r="J165" s="59" t="s">
        <v>861</v>
      </c>
      <c r="K165" s="59" t="s">
        <v>8</v>
      </c>
      <c r="L165" s="59" t="s">
        <v>981</v>
      </c>
      <c r="M165" s="59" t="s">
        <v>591</v>
      </c>
      <c r="N165" s="59" t="s">
        <v>933</v>
      </c>
      <c r="O165" s="60">
        <v>0</v>
      </c>
      <c r="P165" s="60">
        <v>0</v>
      </c>
      <c r="Q165" s="60">
        <v>0</v>
      </c>
      <c r="R165" s="60">
        <v>0</v>
      </c>
      <c r="S165" s="61" t="s">
        <v>509</v>
      </c>
      <c r="T165" s="60">
        <v>0</v>
      </c>
      <c r="U165" s="62" t="s">
        <v>946</v>
      </c>
      <c r="V165" s="63" t="s">
        <v>1869</v>
      </c>
      <c r="W165" s="64">
        <f t="shared" ref="W165:W170" si="5">IF(OR(LEFT(I165)="7",LEFT(I165,1)="8"),VALUE(RIGHT(I165,3)),VALUE(RIGHT(I165,4)))</f>
        <v>251</v>
      </c>
    </row>
    <row r="166" spans="1:25" s="10" customFormat="1" ht="87.75" customHeight="1">
      <c r="A166" s="52">
        <v>9</v>
      </c>
      <c r="B166" s="53" t="s">
        <v>926</v>
      </c>
      <c r="C166" s="54" t="s">
        <v>142</v>
      </c>
      <c r="D166" s="54" t="s">
        <v>1101</v>
      </c>
      <c r="E166" s="55">
        <v>1</v>
      </c>
      <c r="F166" s="56" t="s">
        <v>585</v>
      </c>
      <c r="G166" s="57" t="s">
        <v>586</v>
      </c>
      <c r="H166" s="57" t="s">
        <v>489</v>
      </c>
      <c r="I166" s="58" t="s">
        <v>850</v>
      </c>
      <c r="J166" s="59" t="s">
        <v>851</v>
      </c>
      <c r="K166" s="59" t="s">
        <v>4</v>
      </c>
      <c r="L166" s="59" t="s">
        <v>981</v>
      </c>
      <c r="M166" s="59" t="s">
        <v>898</v>
      </c>
      <c r="N166" s="59" t="s">
        <v>933</v>
      </c>
      <c r="O166" s="60">
        <v>0</v>
      </c>
      <c r="P166" s="60">
        <v>0</v>
      </c>
      <c r="Q166" s="60">
        <v>0</v>
      </c>
      <c r="R166" s="60">
        <v>0</v>
      </c>
      <c r="S166" s="61" t="s">
        <v>506</v>
      </c>
      <c r="T166" s="60">
        <v>0</v>
      </c>
      <c r="U166" s="62" t="s">
        <v>946</v>
      </c>
      <c r="V166" s="63" t="s">
        <v>1466</v>
      </c>
      <c r="W166" s="64">
        <f t="shared" si="5"/>
        <v>320</v>
      </c>
    </row>
    <row r="167" spans="1:25" s="10" customFormat="1" ht="88.5" customHeight="1">
      <c r="A167" s="52">
        <v>9</v>
      </c>
      <c r="B167" s="53" t="s">
        <v>926</v>
      </c>
      <c r="C167" s="54" t="s">
        <v>142</v>
      </c>
      <c r="D167" s="54" t="s">
        <v>1101</v>
      </c>
      <c r="E167" s="55">
        <v>1</v>
      </c>
      <c r="F167" s="56" t="s">
        <v>585</v>
      </c>
      <c r="G167" s="57" t="s">
        <v>586</v>
      </c>
      <c r="H167" s="57" t="s">
        <v>488</v>
      </c>
      <c r="I167" s="58">
        <v>700009213341</v>
      </c>
      <c r="J167" s="59" t="s">
        <v>2</v>
      </c>
      <c r="K167" s="59" t="s">
        <v>3</v>
      </c>
      <c r="L167" s="59" t="s">
        <v>981</v>
      </c>
      <c r="M167" s="59" t="s">
        <v>898</v>
      </c>
      <c r="N167" s="59" t="s">
        <v>933</v>
      </c>
      <c r="O167" s="60">
        <v>0</v>
      </c>
      <c r="P167" s="60">
        <v>0</v>
      </c>
      <c r="Q167" s="60">
        <v>0</v>
      </c>
      <c r="R167" s="60">
        <v>0</v>
      </c>
      <c r="S167" s="61" t="s">
        <v>507</v>
      </c>
      <c r="T167" s="60">
        <v>0</v>
      </c>
      <c r="U167" s="62" t="s">
        <v>946</v>
      </c>
      <c r="V167" s="63" t="s">
        <v>1465</v>
      </c>
      <c r="W167" s="64">
        <f t="shared" si="5"/>
        <v>341</v>
      </c>
    </row>
    <row r="168" spans="1:25" s="10" customFormat="1" ht="95.25" customHeight="1">
      <c r="A168" s="52">
        <v>9</v>
      </c>
      <c r="B168" s="53" t="s">
        <v>926</v>
      </c>
      <c r="C168" s="54" t="s">
        <v>142</v>
      </c>
      <c r="D168" s="54" t="s">
        <v>1101</v>
      </c>
      <c r="E168" s="55">
        <v>1</v>
      </c>
      <c r="F168" s="56" t="s">
        <v>585</v>
      </c>
      <c r="G168" s="57" t="s">
        <v>586</v>
      </c>
      <c r="H168" s="57" t="s">
        <v>855</v>
      </c>
      <c r="I168" s="58" t="s">
        <v>856</v>
      </c>
      <c r="J168" s="59" t="s">
        <v>648</v>
      </c>
      <c r="K168" s="59" t="s">
        <v>5</v>
      </c>
      <c r="L168" s="59" t="s">
        <v>335</v>
      </c>
      <c r="M168" s="59" t="s">
        <v>395</v>
      </c>
      <c r="N168" s="59" t="s">
        <v>933</v>
      </c>
      <c r="O168" s="60">
        <v>0</v>
      </c>
      <c r="P168" s="60">
        <v>0</v>
      </c>
      <c r="Q168" s="60">
        <v>0</v>
      </c>
      <c r="R168" s="60">
        <v>0</v>
      </c>
      <c r="S168" s="61" t="s">
        <v>508</v>
      </c>
      <c r="T168" s="60">
        <v>0</v>
      </c>
      <c r="U168" s="62" t="s">
        <v>946</v>
      </c>
      <c r="V168" s="63" t="s">
        <v>1467</v>
      </c>
      <c r="W168" s="64">
        <f t="shared" si="5"/>
        <v>246</v>
      </c>
    </row>
    <row r="169" spans="1:25" s="10" customFormat="1" ht="88.5" customHeight="1">
      <c r="A169" s="52">
        <v>9</v>
      </c>
      <c r="B169" s="53" t="s">
        <v>926</v>
      </c>
      <c r="C169" s="54" t="s">
        <v>142</v>
      </c>
      <c r="D169" s="54" t="s">
        <v>1101</v>
      </c>
      <c r="E169" s="55">
        <v>1</v>
      </c>
      <c r="F169" s="56" t="s">
        <v>585</v>
      </c>
      <c r="G169" s="57" t="s">
        <v>586</v>
      </c>
      <c r="H169" s="57" t="s">
        <v>862</v>
      </c>
      <c r="I169" s="58" t="s">
        <v>863</v>
      </c>
      <c r="J169" s="59" t="s">
        <v>1003</v>
      </c>
      <c r="K169" s="59" t="s">
        <v>9</v>
      </c>
      <c r="L169" s="59" t="s">
        <v>981</v>
      </c>
      <c r="M169" s="59" t="s">
        <v>591</v>
      </c>
      <c r="N169" s="59" t="s">
        <v>933</v>
      </c>
      <c r="O169" s="60">
        <v>0</v>
      </c>
      <c r="P169" s="60">
        <v>0</v>
      </c>
      <c r="Q169" s="60">
        <v>0</v>
      </c>
      <c r="R169" s="60">
        <v>0</v>
      </c>
      <c r="S169" s="61" t="s">
        <v>1075</v>
      </c>
      <c r="T169" s="60">
        <v>0</v>
      </c>
      <c r="U169" s="62" t="s">
        <v>946</v>
      </c>
      <c r="V169" s="63" t="s">
        <v>1469</v>
      </c>
      <c r="W169" s="64">
        <f t="shared" si="5"/>
        <v>252</v>
      </c>
    </row>
    <row r="170" spans="1:25" s="10" customFormat="1" ht="92.25" customHeight="1">
      <c r="A170" s="52">
        <v>9</v>
      </c>
      <c r="B170" s="53" t="s">
        <v>926</v>
      </c>
      <c r="C170" s="54" t="s">
        <v>142</v>
      </c>
      <c r="D170" s="54" t="s">
        <v>1101</v>
      </c>
      <c r="E170" s="55">
        <v>1</v>
      </c>
      <c r="F170" s="56" t="s">
        <v>585</v>
      </c>
      <c r="G170" s="57" t="s">
        <v>586</v>
      </c>
      <c r="H170" s="57" t="s">
        <v>6</v>
      </c>
      <c r="I170" s="58" t="s">
        <v>857</v>
      </c>
      <c r="J170" s="59" t="s">
        <v>858</v>
      </c>
      <c r="K170" s="59" t="s">
        <v>7</v>
      </c>
      <c r="L170" s="59" t="s">
        <v>981</v>
      </c>
      <c r="M170" s="59" t="s">
        <v>591</v>
      </c>
      <c r="N170" s="59" t="s">
        <v>933</v>
      </c>
      <c r="O170" s="60">
        <v>0</v>
      </c>
      <c r="P170" s="60">
        <v>0</v>
      </c>
      <c r="Q170" s="60">
        <v>0</v>
      </c>
      <c r="R170" s="60">
        <v>0</v>
      </c>
      <c r="S170" s="61" t="s">
        <v>500</v>
      </c>
      <c r="T170" s="60">
        <v>0</v>
      </c>
      <c r="U170" s="62" t="s">
        <v>946</v>
      </c>
      <c r="V170" s="63" t="s">
        <v>1468</v>
      </c>
      <c r="W170" s="64">
        <f t="shared" si="5"/>
        <v>247</v>
      </c>
    </row>
    <row r="171" spans="1:25" s="44" customFormat="1" ht="20.25" customHeight="1" outlineLevel="1">
      <c r="A171" s="38"/>
      <c r="B171" s="94" t="s">
        <v>231</v>
      </c>
      <c r="C171" s="95" t="s">
        <v>950</v>
      </c>
      <c r="D171" s="95"/>
      <c r="E171" s="39">
        <f>SUBTOTAL(9,E173)</f>
        <v>1</v>
      </c>
      <c r="F171" s="40"/>
      <c r="G171" s="40"/>
      <c r="H171" s="40"/>
      <c r="I171" s="41"/>
      <c r="J171" s="40"/>
      <c r="K171" s="40"/>
      <c r="L171" s="40"/>
      <c r="M171" s="40"/>
      <c r="N171" s="40"/>
      <c r="O171" s="42"/>
      <c r="P171" s="42"/>
      <c r="Q171" s="42"/>
      <c r="R171" s="42"/>
      <c r="S171" s="40"/>
      <c r="T171" s="42"/>
      <c r="U171" s="40"/>
      <c r="V171" s="43"/>
      <c r="W171" s="41"/>
      <c r="Y171" s="10"/>
    </row>
    <row r="172" spans="1:25" s="51" customFormat="1" ht="20.25" customHeight="1" outlineLevel="2">
      <c r="A172" s="45"/>
      <c r="B172" s="90" t="s">
        <v>406</v>
      </c>
      <c r="C172" s="91"/>
      <c r="D172" s="91"/>
      <c r="E172" s="46">
        <f>SUBTOTAL(9,E173)</f>
        <v>1</v>
      </c>
      <c r="F172" s="47"/>
      <c r="G172" s="47"/>
      <c r="H172" s="47"/>
      <c r="I172" s="48"/>
      <c r="J172" s="47"/>
      <c r="K172" s="47"/>
      <c r="L172" s="47"/>
      <c r="M172" s="47"/>
      <c r="N172" s="47"/>
      <c r="O172" s="49"/>
      <c r="P172" s="49"/>
      <c r="Q172" s="49"/>
      <c r="R172" s="49"/>
      <c r="S172" s="47"/>
      <c r="T172" s="49"/>
      <c r="U172" s="47"/>
      <c r="V172" s="50"/>
      <c r="W172" s="48"/>
      <c r="Y172" s="10"/>
    </row>
    <row r="173" spans="1:25" s="10" customFormat="1" ht="202.5" customHeight="1">
      <c r="A173" s="52">
        <v>9</v>
      </c>
      <c r="B173" s="53" t="s">
        <v>926</v>
      </c>
      <c r="C173" s="54" t="s">
        <v>95</v>
      </c>
      <c r="D173" s="54" t="s">
        <v>285</v>
      </c>
      <c r="E173" s="55">
        <v>1</v>
      </c>
      <c r="F173" s="56" t="s">
        <v>956</v>
      </c>
      <c r="G173" s="57" t="s">
        <v>957</v>
      </c>
      <c r="H173" s="57" t="s">
        <v>957</v>
      </c>
      <c r="I173" s="58" t="s">
        <v>1343</v>
      </c>
      <c r="J173" s="59" t="s">
        <v>1344</v>
      </c>
      <c r="K173" s="59" t="s">
        <v>1345</v>
      </c>
      <c r="L173" s="59" t="s">
        <v>335</v>
      </c>
      <c r="M173" s="59" t="s">
        <v>336</v>
      </c>
      <c r="N173" s="59" t="s">
        <v>933</v>
      </c>
      <c r="O173" s="60">
        <v>34949542.439999998</v>
      </c>
      <c r="P173" s="60">
        <v>0</v>
      </c>
      <c r="Q173" s="60">
        <v>1578815.9</v>
      </c>
      <c r="R173" s="60">
        <v>10201215.41</v>
      </c>
      <c r="S173" s="61" t="s">
        <v>1870</v>
      </c>
      <c r="T173" s="60">
        <v>26327142.93</v>
      </c>
      <c r="U173" s="62" t="s">
        <v>946</v>
      </c>
      <c r="V173" s="63" t="s">
        <v>1871</v>
      </c>
      <c r="W173" s="64">
        <f>IF(OR(LEFT(I173)="7",LEFT(I173,1)="8"),VALUE(RIGHT(I173,3)),VALUE(RIGHT(I173,4)))</f>
        <v>1522</v>
      </c>
    </row>
    <row r="174" spans="1:25" s="37" customFormat="1" ht="20.25" customHeight="1" outlineLevel="3">
      <c r="A174" s="65"/>
      <c r="B174" s="92" t="s">
        <v>960</v>
      </c>
      <c r="C174" s="93"/>
      <c r="D174" s="93"/>
      <c r="E174" s="66">
        <f>SUBTOTAL(9,E177:E188)</f>
        <v>9</v>
      </c>
      <c r="F174" s="67"/>
      <c r="G174" s="67"/>
      <c r="H174" s="67"/>
      <c r="I174" s="68"/>
      <c r="J174" s="67"/>
      <c r="K174" s="67"/>
      <c r="L174" s="67"/>
      <c r="M174" s="67"/>
      <c r="N174" s="67"/>
      <c r="O174" s="69"/>
      <c r="P174" s="70"/>
      <c r="Q174" s="70"/>
      <c r="R174" s="70"/>
      <c r="S174" s="67"/>
      <c r="T174" s="70"/>
      <c r="U174" s="67"/>
      <c r="V174" s="71"/>
      <c r="W174" s="72"/>
      <c r="Y174" s="10"/>
    </row>
    <row r="175" spans="1:25" s="44" customFormat="1" ht="20.25" customHeight="1" outlineLevel="1">
      <c r="A175" s="38"/>
      <c r="B175" s="94" t="s">
        <v>952</v>
      </c>
      <c r="C175" s="95" t="s">
        <v>950</v>
      </c>
      <c r="D175" s="95"/>
      <c r="E175" s="39">
        <f>SUBTOTAL(9,E177:E185)</f>
        <v>8</v>
      </c>
      <c r="F175" s="40"/>
      <c r="G175" s="40"/>
      <c r="H175" s="40"/>
      <c r="I175" s="41"/>
      <c r="J175" s="40"/>
      <c r="K175" s="40"/>
      <c r="L175" s="40"/>
      <c r="M175" s="40"/>
      <c r="N175" s="40"/>
      <c r="O175" s="42"/>
      <c r="P175" s="42"/>
      <c r="Q175" s="42"/>
      <c r="R175" s="42"/>
      <c r="S175" s="40"/>
      <c r="T175" s="42"/>
      <c r="U175" s="40"/>
      <c r="V175" s="43"/>
      <c r="W175" s="41"/>
      <c r="Y175" s="10"/>
    </row>
    <row r="176" spans="1:25" s="51" customFormat="1" ht="20.25" customHeight="1" outlineLevel="2">
      <c r="A176" s="45"/>
      <c r="B176" s="90" t="s">
        <v>406</v>
      </c>
      <c r="C176" s="91"/>
      <c r="D176" s="91"/>
      <c r="E176" s="46">
        <f>SUBTOTAL(9,E177:E182)</f>
        <v>6</v>
      </c>
      <c r="F176" s="47"/>
      <c r="G176" s="47"/>
      <c r="H176" s="47"/>
      <c r="I176" s="48"/>
      <c r="J176" s="47"/>
      <c r="K176" s="47"/>
      <c r="L176" s="47"/>
      <c r="M176" s="47"/>
      <c r="N176" s="47"/>
      <c r="O176" s="49"/>
      <c r="P176" s="49"/>
      <c r="Q176" s="49"/>
      <c r="R176" s="49"/>
      <c r="S176" s="47"/>
      <c r="T176" s="49"/>
      <c r="U176" s="47"/>
      <c r="V176" s="50"/>
      <c r="W176" s="48"/>
      <c r="Y176" s="10"/>
    </row>
    <row r="177" spans="1:25" s="10" customFormat="1" ht="246.75" customHeight="1">
      <c r="A177" s="52">
        <v>10</v>
      </c>
      <c r="B177" s="53" t="s">
        <v>960</v>
      </c>
      <c r="C177" s="54" t="s">
        <v>142</v>
      </c>
      <c r="D177" s="54" t="s">
        <v>285</v>
      </c>
      <c r="E177" s="55">
        <v>1</v>
      </c>
      <c r="F177" s="56">
        <v>211</v>
      </c>
      <c r="G177" s="57" t="s">
        <v>10</v>
      </c>
      <c r="H177" s="57" t="s">
        <v>740</v>
      </c>
      <c r="I177" s="58">
        <v>20091021101504</v>
      </c>
      <c r="J177" s="59" t="s">
        <v>11</v>
      </c>
      <c r="K177" s="59" t="s">
        <v>12</v>
      </c>
      <c r="L177" s="59" t="s">
        <v>335</v>
      </c>
      <c r="M177" s="59" t="s">
        <v>552</v>
      </c>
      <c r="N177" s="59" t="s">
        <v>938</v>
      </c>
      <c r="O177" s="60">
        <v>37959780.850000001</v>
      </c>
      <c r="P177" s="60">
        <v>2332000000</v>
      </c>
      <c r="Q177" s="60">
        <v>35169162.350000001</v>
      </c>
      <c r="R177" s="60">
        <v>2217795548</v>
      </c>
      <c r="S177" s="61" t="s">
        <v>1872</v>
      </c>
      <c r="T177" s="60">
        <v>187333395.19999999</v>
      </c>
      <c r="U177" s="62" t="s">
        <v>338</v>
      </c>
      <c r="V177" s="63" t="s">
        <v>1470</v>
      </c>
      <c r="W177" s="64">
        <f t="shared" ref="W177:W182" si="6">IF(OR(LEFT(I177)="7",LEFT(I177,1)="8"),VALUE(RIGHT(I177,3)),VALUE(RIGHT(I177,4)))</f>
        <v>1504</v>
      </c>
    </row>
    <row r="178" spans="1:25" s="10" customFormat="1" ht="95.25" customHeight="1">
      <c r="A178" s="52">
        <v>10</v>
      </c>
      <c r="B178" s="53" t="s">
        <v>960</v>
      </c>
      <c r="C178" s="54" t="s">
        <v>142</v>
      </c>
      <c r="D178" s="54" t="s">
        <v>285</v>
      </c>
      <c r="E178" s="55">
        <v>1</v>
      </c>
      <c r="F178" s="56">
        <v>211</v>
      </c>
      <c r="G178" s="57" t="s">
        <v>10</v>
      </c>
      <c r="H178" s="57" t="s">
        <v>740</v>
      </c>
      <c r="I178" s="58">
        <v>20091021301506</v>
      </c>
      <c r="J178" s="59" t="s">
        <v>1121</v>
      </c>
      <c r="K178" s="59" t="s">
        <v>1122</v>
      </c>
      <c r="L178" s="59" t="s">
        <v>335</v>
      </c>
      <c r="M178" s="59" t="s">
        <v>336</v>
      </c>
      <c r="N178" s="59" t="s">
        <v>938</v>
      </c>
      <c r="O178" s="60">
        <v>211113352.71000001</v>
      </c>
      <c r="P178" s="60">
        <v>0</v>
      </c>
      <c r="Q178" s="60">
        <v>9853180.3200000003</v>
      </c>
      <c r="R178" s="60">
        <v>575424.96</v>
      </c>
      <c r="S178" s="61" t="s">
        <v>1693</v>
      </c>
      <c r="T178" s="60">
        <v>220391108.06999999</v>
      </c>
      <c r="U178" s="62" t="s">
        <v>946</v>
      </c>
      <c r="V178" s="63" t="s">
        <v>1471</v>
      </c>
      <c r="W178" s="64">
        <f t="shared" si="6"/>
        <v>1506</v>
      </c>
    </row>
    <row r="179" spans="1:25" s="10" customFormat="1" ht="90" customHeight="1">
      <c r="A179" s="52">
        <v>10</v>
      </c>
      <c r="B179" s="53" t="s">
        <v>960</v>
      </c>
      <c r="C179" s="54" t="s">
        <v>142</v>
      </c>
      <c r="D179" s="54" t="s">
        <v>285</v>
      </c>
      <c r="E179" s="55">
        <v>1</v>
      </c>
      <c r="F179" s="56">
        <v>212</v>
      </c>
      <c r="G179" s="57" t="s">
        <v>759</v>
      </c>
      <c r="H179" s="57" t="s">
        <v>740</v>
      </c>
      <c r="I179" s="58">
        <v>700010210258</v>
      </c>
      <c r="J179" s="59" t="s">
        <v>760</v>
      </c>
      <c r="K179" s="59" t="s">
        <v>549</v>
      </c>
      <c r="L179" s="59" t="s">
        <v>981</v>
      </c>
      <c r="M179" s="59" t="s">
        <v>899</v>
      </c>
      <c r="N179" s="59" t="s">
        <v>337</v>
      </c>
      <c r="O179" s="60">
        <v>266764140</v>
      </c>
      <c r="P179" s="60">
        <v>0</v>
      </c>
      <c r="Q179" s="60">
        <v>34664437.630000003</v>
      </c>
      <c r="R179" s="60">
        <v>34664437.770000003</v>
      </c>
      <c r="S179" s="61" t="s">
        <v>1076</v>
      </c>
      <c r="T179" s="60">
        <v>266764139.86000001</v>
      </c>
      <c r="U179" s="62" t="s">
        <v>338</v>
      </c>
      <c r="V179" s="63" t="s">
        <v>1873</v>
      </c>
      <c r="W179" s="64">
        <f t="shared" si="6"/>
        <v>258</v>
      </c>
    </row>
    <row r="180" spans="1:25" s="10" customFormat="1" ht="99" customHeight="1">
      <c r="A180" s="52">
        <v>10</v>
      </c>
      <c r="B180" s="53" t="s">
        <v>960</v>
      </c>
      <c r="C180" s="54" t="s">
        <v>142</v>
      </c>
      <c r="D180" s="54" t="s">
        <v>285</v>
      </c>
      <c r="E180" s="55">
        <v>1</v>
      </c>
      <c r="F180" s="56" t="s">
        <v>1183</v>
      </c>
      <c r="G180" s="57" t="s">
        <v>1184</v>
      </c>
      <c r="H180" s="57" t="s">
        <v>1184</v>
      </c>
      <c r="I180" s="58" t="s">
        <v>891</v>
      </c>
      <c r="J180" s="59" t="s">
        <v>303</v>
      </c>
      <c r="K180" s="59" t="s">
        <v>1123</v>
      </c>
      <c r="L180" s="59" t="s">
        <v>981</v>
      </c>
      <c r="M180" s="59" t="s">
        <v>900</v>
      </c>
      <c r="N180" s="59" t="s">
        <v>1100</v>
      </c>
      <c r="O180" s="60">
        <v>330851731.66000003</v>
      </c>
      <c r="P180" s="60">
        <v>50391740</v>
      </c>
      <c r="Q180" s="60">
        <v>16926396.809999999</v>
      </c>
      <c r="R180" s="60">
        <v>137719679.80000001</v>
      </c>
      <c r="S180" s="61" t="s">
        <v>1142</v>
      </c>
      <c r="T180" s="60">
        <v>260450188.66999999</v>
      </c>
      <c r="U180" s="62" t="s">
        <v>946</v>
      </c>
      <c r="V180" s="63" t="s">
        <v>1472</v>
      </c>
      <c r="W180" s="64">
        <f t="shared" si="6"/>
        <v>1422</v>
      </c>
    </row>
    <row r="181" spans="1:25" s="10" customFormat="1" ht="121.5" customHeight="1">
      <c r="A181" s="52">
        <v>10</v>
      </c>
      <c r="B181" s="53" t="s">
        <v>960</v>
      </c>
      <c r="C181" s="54" t="s">
        <v>142</v>
      </c>
      <c r="D181" s="54" t="s">
        <v>285</v>
      </c>
      <c r="E181" s="55">
        <v>1</v>
      </c>
      <c r="F181" s="56" t="s">
        <v>892</v>
      </c>
      <c r="G181" s="57" t="s">
        <v>893</v>
      </c>
      <c r="H181" s="57" t="s">
        <v>893</v>
      </c>
      <c r="I181" s="58" t="s">
        <v>894</v>
      </c>
      <c r="J181" s="59" t="s">
        <v>14</v>
      </c>
      <c r="K181" s="59" t="s">
        <v>895</v>
      </c>
      <c r="L181" s="59" t="s">
        <v>981</v>
      </c>
      <c r="M181" s="59" t="s">
        <v>204</v>
      </c>
      <c r="N181" s="59" t="s">
        <v>491</v>
      </c>
      <c r="O181" s="60">
        <v>82271219.849999994</v>
      </c>
      <c r="P181" s="60">
        <v>8270414.04</v>
      </c>
      <c r="Q181" s="60">
        <v>7199044.1399999997</v>
      </c>
      <c r="R181" s="60">
        <v>9376527.3300000001</v>
      </c>
      <c r="S181" s="61" t="s">
        <v>1346</v>
      </c>
      <c r="T181" s="60">
        <v>88364150.700000003</v>
      </c>
      <c r="U181" s="62" t="s">
        <v>338</v>
      </c>
      <c r="V181" s="63" t="s">
        <v>1473</v>
      </c>
      <c r="W181" s="64">
        <f t="shared" si="6"/>
        <v>733</v>
      </c>
    </row>
    <row r="182" spans="1:25" s="10" customFormat="1" ht="126" customHeight="1">
      <c r="A182" s="52">
        <v>10</v>
      </c>
      <c r="B182" s="53" t="s">
        <v>960</v>
      </c>
      <c r="C182" s="54" t="s">
        <v>142</v>
      </c>
      <c r="D182" s="54" t="s">
        <v>285</v>
      </c>
      <c r="E182" s="55">
        <v>1</v>
      </c>
      <c r="F182" s="56" t="s">
        <v>892</v>
      </c>
      <c r="G182" s="57" t="s">
        <v>893</v>
      </c>
      <c r="H182" s="57" t="s">
        <v>893</v>
      </c>
      <c r="I182" s="58" t="s">
        <v>897</v>
      </c>
      <c r="J182" s="59" t="s">
        <v>15</v>
      </c>
      <c r="K182" s="59" t="s">
        <v>895</v>
      </c>
      <c r="L182" s="59" t="s">
        <v>981</v>
      </c>
      <c r="M182" s="59" t="s">
        <v>204</v>
      </c>
      <c r="N182" s="59" t="s">
        <v>1100</v>
      </c>
      <c r="O182" s="60">
        <v>1653913.9</v>
      </c>
      <c r="P182" s="60">
        <v>170124</v>
      </c>
      <c r="Q182" s="60">
        <v>119228.53</v>
      </c>
      <c r="R182" s="60">
        <v>237777.08</v>
      </c>
      <c r="S182" s="61" t="s">
        <v>1347</v>
      </c>
      <c r="T182" s="60">
        <v>1705489.35</v>
      </c>
      <c r="U182" s="62" t="s">
        <v>338</v>
      </c>
      <c r="V182" s="63" t="s">
        <v>1474</v>
      </c>
      <c r="W182" s="64">
        <f t="shared" si="6"/>
        <v>734</v>
      </c>
    </row>
    <row r="183" spans="1:25" s="51" customFormat="1" ht="20.25" customHeight="1" outlineLevel="2">
      <c r="A183" s="73"/>
      <c r="B183" s="98" t="s">
        <v>409</v>
      </c>
      <c r="C183" s="99"/>
      <c r="D183" s="99"/>
      <c r="E183" s="74">
        <f>SUBTOTAL(9,E184:E185)</f>
        <v>2</v>
      </c>
      <c r="F183" s="75"/>
      <c r="G183" s="75"/>
      <c r="H183" s="75"/>
      <c r="I183" s="76"/>
      <c r="J183" s="75"/>
      <c r="K183" s="75"/>
      <c r="L183" s="75"/>
      <c r="M183" s="75"/>
      <c r="N183" s="75"/>
      <c r="O183" s="77"/>
      <c r="P183" s="77"/>
      <c r="Q183" s="77"/>
      <c r="R183" s="77"/>
      <c r="S183" s="75"/>
      <c r="T183" s="77"/>
      <c r="U183" s="75"/>
      <c r="V183" s="78"/>
      <c r="W183" s="76"/>
      <c r="Y183" s="10"/>
    </row>
    <row r="184" spans="1:25" s="10" customFormat="1" ht="110.25" customHeight="1">
      <c r="A184" s="52">
        <v>10</v>
      </c>
      <c r="B184" s="53" t="s">
        <v>960</v>
      </c>
      <c r="C184" s="54" t="s">
        <v>142</v>
      </c>
      <c r="D184" s="54" t="s">
        <v>1101</v>
      </c>
      <c r="E184" s="55">
        <v>1</v>
      </c>
      <c r="F184" s="56" t="s">
        <v>1183</v>
      </c>
      <c r="G184" s="57" t="s">
        <v>1184</v>
      </c>
      <c r="H184" s="57" t="s">
        <v>1184</v>
      </c>
      <c r="I184" s="58" t="s">
        <v>148</v>
      </c>
      <c r="J184" s="59" t="s">
        <v>304</v>
      </c>
      <c r="K184" s="59" t="s">
        <v>1125</v>
      </c>
      <c r="L184" s="59" t="s">
        <v>981</v>
      </c>
      <c r="M184" s="59" t="s">
        <v>900</v>
      </c>
      <c r="N184" s="59" t="s">
        <v>1100</v>
      </c>
      <c r="O184" s="60">
        <v>4230972.95</v>
      </c>
      <c r="P184" s="60">
        <v>34973033.270000003</v>
      </c>
      <c r="Q184" s="60">
        <v>734174.55</v>
      </c>
      <c r="R184" s="60">
        <v>35401465.5</v>
      </c>
      <c r="S184" s="61" t="s">
        <v>1874</v>
      </c>
      <c r="T184" s="60">
        <v>4536715.2699999996</v>
      </c>
      <c r="U184" s="62" t="s">
        <v>946</v>
      </c>
      <c r="V184" s="63" t="s">
        <v>1475</v>
      </c>
      <c r="W184" s="64">
        <f>IF(OR(LEFT(I184)="7",LEFT(I184,1)="8"),VALUE(RIGHT(I184,3)),VALUE(RIGHT(I184,4)))</f>
        <v>1416</v>
      </c>
    </row>
    <row r="185" spans="1:25" s="10" customFormat="1" ht="110.25" customHeight="1">
      <c r="A185" s="52">
        <v>10</v>
      </c>
      <c r="B185" s="53" t="s">
        <v>960</v>
      </c>
      <c r="C185" s="54" t="s">
        <v>142</v>
      </c>
      <c r="D185" s="54" t="s">
        <v>1101</v>
      </c>
      <c r="E185" s="55">
        <v>1</v>
      </c>
      <c r="F185" s="56" t="s">
        <v>1183</v>
      </c>
      <c r="G185" s="57" t="s">
        <v>1184</v>
      </c>
      <c r="H185" s="57" t="s">
        <v>1184</v>
      </c>
      <c r="I185" s="58" t="s">
        <v>149</v>
      </c>
      <c r="J185" s="59" t="s">
        <v>305</v>
      </c>
      <c r="K185" s="59" t="s">
        <v>1144</v>
      </c>
      <c r="L185" s="59" t="s">
        <v>981</v>
      </c>
      <c r="M185" s="59" t="s">
        <v>900</v>
      </c>
      <c r="N185" s="59" t="s">
        <v>1100</v>
      </c>
      <c r="O185" s="60">
        <v>0</v>
      </c>
      <c r="P185" s="60">
        <v>0</v>
      </c>
      <c r="Q185" s="60">
        <v>0</v>
      </c>
      <c r="R185" s="60">
        <v>0</v>
      </c>
      <c r="S185" s="61" t="s">
        <v>1348</v>
      </c>
      <c r="T185" s="60">
        <v>0</v>
      </c>
      <c r="U185" s="62" t="s">
        <v>946</v>
      </c>
      <c r="V185" s="63" t="s">
        <v>1476</v>
      </c>
      <c r="W185" s="64">
        <f>IF(OR(LEFT(I185)="7",LEFT(I185,1)="8"),VALUE(RIGHT(I185,3)),VALUE(RIGHT(I185,4)))</f>
        <v>1417</v>
      </c>
    </row>
    <row r="186" spans="1:25" s="44" customFormat="1" ht="20.25" customHeight="1" outlineLevel="1">
      <c r="A186" s="38"/>
      <c r="B186" s="94" t="s">
        <v>231</v>
      </c>
      <c r="C186" s="95" t="s">
        <v>950</v>
      </c>
      <c r="D186" s="95"/>
      <c r="E186" s="39">
        <f>SUBTOTAL(9,E188)</f>
        <v>1</v>
      </c>
      <c r="F186" s="40"/>
      <c r="G186" s="40"/>
      <c r="H186" s="40"/>
      <c r="I186" s="41"/>
      <c r="J186" s="40"/>
      <c r="K186" s="40"/>
      <c r="L186" s="40"/>
      <c r="M186" s="40"/>
      <c r="N186" s="40"/>
      <c r="O186" s="42"/>
      <c r="P186" s="42"/>
      <c r="Q186" s="42"/>
      <c r="R186" s="42"/>
      <c r="S186" s="40"/>
      <c r="T186" s="42"/>
      <c r="U186" s="40"/>
      <c r="V186" s="43"/>
      <c r="W186" s="41"/>
      <c r="Y186" s="10"/>
    </row>
    <row r="187" spans="1:25" s="51" customFormat="1" ht="20.25" customHeight="1" outlineLevel="2">
      <c r="A187" s="45"/>
      <c r="B187" s="90" t="s">
        <v>406</v>
      </c>
      <c r="C187" s="91"/>
      <c r="D187" s="91"/>
      <c r="E187" s="46">
        <f>SUBTOTAL(9,E188)</f>
        <v>1</v>
      </c>
      <c r="F187" s="47"/>
      <c r="G187" s="47"/>
      <c r="H187" s="47"/>
      <c r="I187" s="48"/>
      <c r="J187" s="47"/>
      <c r="K187" s="47"/>
      <c r="L187" s="47"/>
      <c r="M187" s="47"/>
      <c r="N187" s="47"/>
      <c r="O187" s="49"/>
      <c r="P187" s="49"/>
      <c r="Q187" s="49"/>
      <c r="R187" s="49"/>
      <c r="S187" s="47"/>
      <c r="T187" s="49"/>
      <c r="U187" s="47"/>
      <c r="V187" s="50"/>
      <c r="W187" s="48"/>
      <c r="Y187" s="10"/>
    </row>
    <row r="188" spans="1:25" s="10" customFormat="1" ht="103.5" customHeight="1">
      <c r="A188" s="52">
        <v>10</v>
      </c>
      <c r="B188" s="53" t="s">
        <v>960</v>
      </c>
      <c r="C188" s="54" t="s">
        <v>95</v>
      </c>
      <c r="D188" s="54" t="s">
        <v>285</v>
      </c>
      <c r="E188" s="55">
        <v>1</v>
      </c>
      <c r="F188" s="56" t="s">
        <v>1875</v>
      </c>
      <c r="G188" s="57" t="s">
        <v>1876</v>
      </c>
      <c r="H188" s="57" t="s">
        <v>1876</v>
      </c>
      <c r="I188" s="58" t="s">
        <v>1877</v>
      </c>
      <c r="J188" s="59" t="s">
        <v>1878</v>
      </c>
      <c r="K188" s="59" t="s">
        <v>1879</v>
      </c>
      <c r="L188" s="59" t="s">
        <v>335</v>
      </c>
      <c r="M188" s="59" t="s">
        <v>822</v>
      </c>
      <c r="N188" s="59" t="s">
        <v>938</v>
      </c>
      <c r="O188" s="60">
        <v>0</v>
      </c>
      <c r="P188" s="60">
        <v>61200000</v>
      </c>
      <c r="Q188" s="60">
        <v>243127.05</v>
      </c>
      <c r="R188" s="60">
        <v>203000</v>
      </c>
      <c r="S188" s="61" t="s">
        <v>1880</v>
      </c>
      <c r="T188" s="60">
        <v>61240127.049999997</v>
      </c>
      <c r="U188" s="62" t="s">
        <v>946</v>
      </c>
      <c r="V188" s="63" t="s">
        <v>1881</v>
      </c>
      <c r="W188" s="64">
        <f>IF(OR(LEFT(I188)="7",LEFT(I188,1)="8"),VALUE(RIGHT(I188,3)),VALUE(RIGHT(I188,4)))</f>
        <v>1542</v>
      </c>
    </row>
    <row r="189" spans="1:25" s="37" customFormat="1" ht="20.25" customHeight="1" outlineLevel="3">
      <c r="A189" s="65"/>
      <c r="B189" s="92" t="s">
        <v>1089</v>
      </c>
      <c r="C189" s="93"/>
      <c r="D189" s="93"/>
      <c r="E189" s="66">
        <f>SUBTOTAL(9,E192:E252)</f>
        <v>54</v>
      </c>
      <c r="F189" s="67"/>
      <c r="G189" s="67"/>
      <c r="H189" s="67"/>
      <c r="I189" s="68"/>
      <c r="J189" s="67"/>
      <c r="K189" s="67"/>
      <c r="L189" s="67"/>
      <c r="M189" s="67"/>
      <c r="N189" s="67"/>
      <c r="O189" s="69"/>
      <c r="P189" s="70"/>
      <c r="Q189" s="70"/>
      <c r="R189" s="70"/>
      <c r="S189" s="67"/>
      <c r="T189" s="70"/>
      <c r="U189" s="67"/>
      <c r="V189" s="71"/>
      <c r="W189" s="72"/>
      <c r="Y189" s="10"/>
    </row>
    <row r="190" spans="1:25" s="44" customFormat="1" ht="20.25" customHeight="1" outlineLevel="1">
      <c r="A190" s="38"/>
      <c r="B190" s="94" t="s">
        <v>952</v>
      </c>
      <c r="C190" s="95" t="s">
        <v>950</v>
      </c>
      <c r="D190" s="95"/>
      <c r="E190" s="39">
        <f>SUBTOTAL(9,E192:E240)</f>
        <v>47</v>
      </c>
      <c r="F190" s="40"/>
      <c r="G190" s="40"/>
      <c r="H190" s="40"/>
      <c r="I190" s="41"/>
      <c r="J190" s="40"/>
      <c r="K190" s="40"/>
      <c r="L190" s="40"/>
      <c r="M190" s="40"/>
      <c r="N190" s="40"/>
      <c r="O190" s="42"/>
      <c r="P190" s="42"/>
      <c r="Q190" s="42"/>
      <c r="R190" s="42"/>
      <c r="S190" s="40"/>
      <c r="T190" s="42"/>
      <c r="U190" s="40"/>
      <c r="V190" s="43"/>
      <c r="W190" s="41"/>
      <c r="Y190" s="10"/>
    </row>
    <row r="191" spans="1:25" s="51" customFormat="1" ht="20.25" customHeight="1" outlineLevel="2">
      <c r="A191" s="45"/>
      <c r="B191" s="90" t="s">
        <v>406</v>
      </c>
      <c r="C191" s="91"/>
      <c r="D191" s="91"/>
      <c r="E191" s="46">
        <f>SUBTOTAL(9,E192:E219)</f>
        <v>28</v>
      </c>
      <c r="F191" s="47"/>
      <c r="G191" s="47"/>
      <c r="H191" s="47"/>
      <c r="I191" s="48"/>
      <c r="J191" s="47"/>
      <c r="K191" s="47"/>
      <c r="L191" s="47"/>
      <c r="M191" s="47"/>
      <c r="N191" s="47"/>
      <c r="O191" s="49"/>
      <c r="P191" s="49"/>
      <c r="Q191" s="49"/>
      <c r="R191" s="49"/>
      <c r="S191" s="47"/>
      <c r="T191" s="49"/>
      <c r="U191" s="47"/>
      <c r="V191" s="50"/>
      <c r="W191" s="48"/>
      <c r="Y191" s="10"/>
    </row>
    <row r="192" spans="1:25" s="10" customFormat="1" ht="117.75" customHeight="1">
      <c r="A192" s="52">
        <v>11</v>
      </c>
      <c r="B192" s="53" t="s">
        <v>1089</v>
      </c>
      <c r="C192" s="54" t="s">
        <v>142</v>
      </c>
      <c r="D192" s="54" t="s">
        <v>285</v>
      </c>
      <c r="E192" s="55">
        <v>1</v>
      </c>
      <c r="F192" s="56">
        <v>112</v>
      </c>
      <c r="G192" s="57" t="s">
        <v>1090</v>
      </c>
      <c r="H192" s="57" t="s">
        <v>740</v>
      </c>
      <c r="I192" s="58">
        <v>700011112023</v>
      </c>
      <c r="J192" s="59" t="s">
        <v>1145</v>
      </c>
      <c r="K192" s="59" t="s">
        <v>1146</v>
      </c>
      <c r="L192" s="59" t="s">
        <v>335</v>
      </c>
      <c r="M192" s="59" t="s">
        <v>336</v>
      </c>
      <c r="N192" s="59" t="s">
        <v>938</v>
      </c>
      <c r="O192" s="60">
        <v>7121480.1399999997</v>
      </c>
      <c r="P192" s="60">
        <v>0</v>
      </c>
      <c r="Q192" s="60">
        <v>200376.08</v>
      </c>
      <c r="R192" s="60">
        <v>1186453.76</v>
      </c>
      <c r="S192" s="61" t="s">
        <v>1477</v>
      </c>
      <c r="T192" s="60">
        <v>7187987.7800000003</v>
      </c>
      <c r="U192" s="62" t="s">
        <v>946</v>
      </c>
      <c r="V192" s="63" t="s">
        <v>1882</v>
      </c>
      <c r="W192" s="64">
        <f t="shared" ref="W192:W219" si="7">IF(OR(LEFT(I192)="7",LEFT(I192,1)="8"),VALUE(RIGHT(I192,3)),VALUE(RIGHT(I192,4)))</f>
        <v>23</v>
      </c>
    </row>
    <row r="193" spans="1:23" s="10" customFormat="1" ht="106.5" customHeight="1">
      <c r="A193" s="52">
        <v>11</v>
      </c>
      <c r="B193" s="53" t="s">
        <v>1089</v>
      </c>
      <c r="C193" s="54" t="s">
        <v>142</v>
      </c>
      <c r="D193" s="54" t="s">
        <v>285</v>
      </c>
      <c r="E193" s="55">
        <v>1</v>
      </c>
      <c r="F193" s="56">
        <v>112</v>
      </c>
      <c r="G193" s="57" t="s">
        <v>1090</v>
      </c>
      <c r="H193" s="57" t="s">
        <v>740</v>
      </c>
      <c r="I193" s="58">
        <v>700011200225</v>
      </c>
      <c r="J193" s="59" t="s">
        <v>1091</v>
      </c>
      <c r="K193" s="59" t="s">
        <v>1092</v>
      </c>
      <c r="L193" s="59" t="s">
        <v>981</v>
      </c>
      <c r="M193" s="59" t="s">
        <v>591</v>
      </c>
      <c r="N193" s="59" t="s">
        <v>938</v>
      </c>
      <c r="O193" s="60">
        <v>2689442.35</v>
      </c>
      <c r="P193" s="60">
        <v>2920994.98</v>
      </c>
      <c r="Q193" s="60">
        <v>87809.59</v>
      </c>
      <c r="R193" s="60">
        <v>3808006.57</v>
      </c>
      <c r="S193" s="61" t="s">
        <v>1294</v>
      </c>
      <c r="T193" s="60">
        <v>4195489.76</v>
      </c>
      <c r="U193" s="62" t="s">
        <v>946</v>
      </c>
      <c r="V193" s="63" t="s">
        <v>1478</v>
      </c>
      <c r="W193" s="64">
        <f t="shared" si="7"/>
        <v>225</v>
      </c>
    </row>
    <row r="194" spans="1:23" s="10" customFormat="1" ht="176.25" customHeight="1">
      <c r="A194" s="52">
        <v>11</v>
      </c>
      <c r="B194" s="53" t="s">
        <v>1089</v>
      </c>
      <c r="C194" s="54" t="s">
        <v>142</v>
      </c>
      <c r="D194" s="54" t="s">
        <v>285</v>
      </c>
      <c r="E194" s="55">
        <v>1</v>
      </c>
      <c r="F194" s="56">
        <v>310</v>
      </c>
      <c r="G194" s="57" t="s">
        <v>527</v>
      </c>
      <c r="H194" s="57" t="s">
        <v>740</v>
      </c>
      <c r="I194" s="58">
        <v>20011130001221</v>
      </c>
      <c r="J194" s="59" t="s">
        <v>528</v>
      </c>
      <c r="K194" s="59" t="s">
        <v>529</v>
      </c>
      <c r="L194" s="59" t="s">
        <v>981</v>
      </c>
      <c r="M194" s="59" t="s">
        <v>900</v>
      </c>
      <c r="N194" s="59" t="s">
        <v>938</v>
      </c>
      <c r="O194" s="60">
        <v>550510438.33000004</v>
      </c>
      <c r="P194" s="60">
        <v>1625614839.6199999</v>
      </c>
      <c r="Q194" s="60">
        <v>49665445.289999999</v>
      </c>
      <c r="R194" s="60">
        <v>1617065731.04</v>
      </c>
      <c r="S194" s="61" t="s">
        <v>1883</v>
      </c>
      <c r="T194" s="60">
        <v>1020525848.33</v>
      </c>
      <c r="U194" s="62" t="s">
        <v>946</v>
      </c>
      <c r="V194" s="63" t="s">
        <v>1479</v>
      </c>
      <c r="W194" s="64">
        <f t="shared" si="7"/>
        <v>1221</v>
      </c>
    </row>
    <row r="195" spans="1:23" s="10" customFormat="1" ht="125.25" customHeight="1">
      <c r="A195" s="52">
        <v>11</v>
      </c>
      <c r="B195" s="53" t="s">
        <v>1089</v>
      </c>
      <c r="C195" s="54" t="s">
        <v>142</v>
      </c>
      <c r="D195" s="54" t="s">
        <v>285</v>
      </c>
      <c r="E195" s="55">
        <v>1</v>
      </c>
      <c r="F195" s="56">
        <v>511</v>
      </c>
      <c r="G195" s="57" t="s">
        <v>716</v>
      </c>
      <c r="H195" s="57" t="s">
        <v>740</v>
      </c>
      <c r="I195" s="58" t="s">
        <v>652</v>
      </c>
      <c r="J195" s="59" t="s">
        <v>653</v>
      </c>
      <c r="K195" s="59" t="s">
        <v>1102</v>
      </c>
      <c r="L195" s="59" t="s">
        <v>981</v>
      </c>
      <c r="M195" s="59" t="s">
        <v>591</v>
      </c>
      <c r="N195" s="59" t="s">
        <v>938</v>
      </c>
      <c r="O195" s="60">
        <v>903782</v>
      </c>
      <c r="P195" s="60">
        <v>487538.32</v>
      </c>
      <c r="Q195" s="60">
        <v>152.49</v>
      </c>
      <c r="R195" s="60">
        <v>6949.69</v>
      </c>
      <c r="S195" s="61" t="s">
        <v>1884</v>
      </c>
      <c r="T195" s="60">
        <v>1384523.12</v>
      </c>
      <c r="U195" s="62" t="s">
        <v>338</v>
      </c>
      <c r="V195" s="63" t="s">
        <v>1885</v>
      </c>
      <c r="W195" s="64">
        <f t="shared" si="7"/>
        <v>893</v>
      </c>
    </row>
    <row r="196" spans="1:23" s="10" customFormat="1" ht="122.25" customHeight="1">
      <c r="A196" s="52">
        <v>11</v>
      </c>
      <c r="B196" s="53" t="s">
        <v>1089</v>
      </c>
      <c r="C196" s="54" t="s">
        <v>142</v>
      </c>
      <c r="D196" s="54" t="s">
        <v>285</v>
      </c>
      <c r="E196" s="55">
        <v>1</v>
      </c>
      <c r="F196" s="56">
        <v>511</v>
      </c>
      <c r="G196" s="57" t="s">
        <v>716</v>
      </c>
      <c r="H196" s="57" t="s">
        <v>740</v>
      </c>
      <c r="I196" s="58" t="s">
        <v>184</v>
      </c>
      <c r="J196" s="59" t="s">
        <v>185</v>
      </c>
      <c r="K196" s="59" t="s">
        <v>183</v>
      </c>
      <c r="L196" s="59" t="s">
        <v>981</v>
      </c>
      <c r="M196" s="59" t="s">
        <v>186</v>
      </c>
      <c r="N196" s="59" t="s">
        <v>938</v>
      </c>
      <c r="O196" s="60">
        <v>97307.89</v>
      </c>
      <c r="P196" s="60">
        <v>0</v>
      </c>
      <c r="Q196" s="60">
        <v>5856.53</v>
      </c>
      <c r="R196" s="60">
        <v>83710.490000000005</v>
      </c>
      <c r="S196" s="61" t="s">
        <v>1350</v>
      </c>
      <c r="T196" s="60">
        <v>19453.93</v>
      </c>
      <c r="U196" s="62" t="s">
        <v>338</v>
      </c>
      <c r="V196" s="63" t="s">
        <v>1481</v>
      </c>
      <c r="W196" s="64">
        <f t="shared" si="7"/>
        <v>1292</v>
      </c>
    </row>
    <row r="197" spans="1:23" s="10" customFormat="1" ht="126" customHeight="1">
      <c r="A197" s="52">
        <v>11</v>
      </c>
      <c r="B197" s="53" t="s">
        <v>1089</v>
      </c>
      <c r="C197" s="54" t="s">
        <v>142</v>
      </c>
      <c r="D197" s="54" t="s">
        <v>285</v>
      </c>
      <c r="E197" s="55">
        <v>1</v>
      </c>
      <c r="F197" s="56">
        <v>511</v>
      </c>
      <c r="G197" s="57" t="s">
        <v>716</v>
      </c>
      <c r="H197" s="57" t="s">
        <v>740</v>
      </c>
      <c r="I197" s="58" t="s">
        <v>914</v>
      </c>
      <c r="J197" s="59" t="s">
        <v>915</v>
      </c>
      <c r="K197" s="59" t="s">
        <v>183</v>
      </c>
      <c r="L197" s="59" t="s">
        <v>981</v>
      </c>
      <c r="M197" s="59" t="s">
        <v>899</v>
      </c>
      <c r="N197" s="59" t="s">
        <v>938</v>
      </c>
      <c r="O197" s="60">
        <v>70580512</v>
      </c>
      <c r="P197" s="60">
        <v>0</v>
      </c>
      <c r="Q197" s="60">
        <v>913948</v>
      </c>
      <c r="R197" s="60">
        <v>17083400</v>
      </c>
      <c r="S197" s="61" t="s">
        <v>1349</v>
      </c>
      <c r="T197" s="60">
        <v>54411060</v>
      </c>
      <c r="U197" s="62" t="s">
        <v>338</v>
      </c>
      <c r="V197" s="63" t="s">
        <v>1480</v>
      </c>
      <c r="W197" s="64">
        <f t="shared" si="7"/>
        <v>1293</v>
      </c>
    </row>
    <row r="198" spans="1:23" s="10" customFormat="1" ht="129.75" customHeight="1">
      <c r="A198" s="52">
        <v>11</v>
      </c>
      <c r="B198" s="53" t="s">
        <v>1089</v>
      </c>
      <c r="C198" s="54" t="s">
        <v>142</v>
      </c>
      <c r="D198" s="54" t="s">
        <v>285</v>
      </c>
      <c r="E198" s="55">
        <v>1</v>
      </c>
      <c r="F198" s="56">
        <v>616</v>
      </c>
      <c r="G198" s="57" t="s">
        <v>530</v>
      </c>
      <c r="H198" s="57" t="s">
        <v>740</v>
      </c>
      <c r="I198" s="58">
        <v>20021151001232</v>
      </c>
      <c r="J198" s="59" t="s">
        <v>531</v>
      </c>
      <c r="K198" s="59" t="s">
        <v>532</v>
      </c>
      <c r="L198" s="59" t="s">
        <v>981</v>
      </c>
      <c r="M198" s="59" t="s">
        <v>715</v>
      </c>
      <c r="N198" s="59" t="s">
        <v>938</v>
      </c>
      <c r="O198" s="60">
        <v>118017849.68000001</v>
      </c>
      <c r="P198" s="60">
        <v>38448372.259999998</v>
      </c>
      <c r="Q198" s="60">
        <v>5297428.18</v>
      </c>
      <c r="R198" s="60">
        <v>24326004.07</v>
      </c>
      <c r="S198" s="61" t="s">
        <v>1886</v>
      </c>
      <c r="T198" s="60">
        <v>137437646.05000001</v>
      </c>
      <c r="U198" s="62" t="s">
        <v>946</v>
      </c>
      <c r="V198" s="63" t="s">
        <v>1482</v>
      </c>
      <c r="W198" s="64">
        <f t="shared" si="7"/>
        <v>1232</v>
      </c>
    </row>
    <row r="199" spans="1:23" s="10" customFormat="1" ht="161.25" customHeight="1">
      <c r="A199" s="52">
        <v>11</v>
      </c>
      <c r="B199" s="53" t="s">
        <v>1089</v>
      </c>
      <c r="C199" s="54" t="s">
        <v>142</v>
      </c>
      <c r="D199" s="54" t="s">
        <v>285</v>
      </c>
      <c r="E199" s="55">
        <v>1</v>
      </c>
      <c r="F199" s="56">
        <v>711</v>
      </c>
      <c r="G199" s="57" t="s">
        <v>1111</v>
      </c>
      <c r="H199" s="57" t="s">
        <v>740</v>
      </c>
      <c r="I199" s="58">
        <v>700011300372</v>
      </c>
      <c r="J199" s="59" t="s">
        <v>1112</v>
      </c>
      <c r="K199" s="59" t="s">
        <v>706</v>
      </c>
      <c r="L199" s="59" t="s">
        <v>981</v>
      </c>
      <c r="M199" s="59" t="s">
        <v>1113</v>
      </c>
      <c r="N199" s="59" t="s">
        <v>1100</v>
      </c>
      <c r="O199" s="60">
        <v>13137187420</v>
      </c>
      <c r="P199" s="60">
        <v>-257404629</v>
      </c>
      <c r="Q199" s="60">
        <v>-451073997</v>
      </c>
      <c r="R199" s="60">
        <v>163641475</v>
      </c>
      <c r="S199" s="61" t="s">
        <v>1887</v>
      </c>
      <c r="T199" s="60">
        <v>12265067319</v>
      </c>
      <c r="U199" s="62" t="s">
        <v>946</v>
      </c>
      <c r="V199" s="63" t="s">
        <v>1888</v>
      </c>
      <c r="W199" s="64">
        <f t="shared" si="7"/>
        <v>372</v>
      </c>
    </row>
    <row r="200" spans="1:23" s="10" customFormat="1" ht="99.75" customHeight="1">
      <c r="A200" s="52">
        <v>11</v>
      </c>
      <c r="B200" s="53" t="s">
        <v>1089</v>
      </c>
      <c r="C200" s="54" t="s">
        <v>142</v>
      </c>
      <c r="D200" s="54" t="s">
        <v>285</v>
      </c>
      <c r="E200" s="55">
        <v>1</v>
      </c>
      <c r="F200" s="56">
        <v>711</v>
      </c>
      <c r="G200" s="57" t="s">
        <v>1111</v>
      </c>
      <c r="H200" s="57" t="s">
        <v>740</v>
      </c>
      <c r="I200" s="58">
        <v>19991170000914</v>
      </c>
      <c r="J200" s="59" t="s">
        <v>254</v>
      </c>
      <c r="K200" s="59" t="s">
        <v>255</v>
      </c>
      <c r="L200" s="59" t="s">
        <v>981</v>
      </c>
      <c r="M200" s="59" t="s">
        <v>900</v>
      </c>
      <c r="N200" s="59" t="s">
        <v>938</v>
      </c>
      <c r="O200" s="60">
        <v>597917871.98000002</v>
      </c>
      <c r="P200" s="60">
        <v>127770725.72</v>
      </c>
      <c r="Q200" s="60">
        <v>33400126.059999999</v>
      </c>
      <c r="R200" s="60">
        <v>7641228.75</v>
      </c>
      <c r="S200" s="61" t="s">
        <v>1889</v>
      </c>
      <c r="T200" s="60">
        <v>751447495.00999999</v>
      </c>
      <c r="U200" s="62" t="s">
        <v>946</v>
      </c>
      <c r="V200" s="63" t="s">
        <v>1890</v>
      </c>
      <c r="W200" s="64">
        <f t="shared" si="7"/>
        <v>914</v>
      </c>
    </row>
    <row r="201" spans="1:23" s="10" customFormat="1" ht="170.25" customHeight="1">
      <c r="A201" s="52">
        <v>11</v>
      </c>
      <c r="B201" s="53" t="s">
        <v>1089</v>
      </c>
      <c r="C201" s="54" t="s">
        <v>142</v>
      </c>
      <c r="D201" s="54" t="s">
        <v>285</v>
      </c>
      <c r="E201" s="55">
        <v>1</v>
      </c>
      <c r="F201" s="56" t="s">
        <v>1064</v>
      </c>
      <c r="G201" s="57" t="s">
        <v>1006</v>
      </c>
      <c r="H201" s="57" t="s">
        <v>740</v>
      </c>
      <c r="I201" s="58" t="s">
        <v>1005</v>
      </c>
      <c r="J201" s="59" t="s">
        <v>786</v>
      </c>
      <c r="K201" s="59" t="s">
        <v>1150</v>
      </c>
      <c r="L201" s="59" t="s">
        <v>981</v>
      </c>
      <c r="M201" s="59" t="s">
        <v>1196</v>
      </c>
      <c r="N201" s="59" t="s">
        <v>337</v>
      </c>
      <c r="O201" s="60">
        <v>295095671.91000003</v>
      </c>
      <c r="P201" s="60">
        <v>40677412.5</v>
      </c>
      <c r="Q201" s="60">
        <v>12434542.34</v>
      </c>
      <c r="R201" s="60">
        <v>115259917.65000001</v>
      </c>
      <c r="S201" s="61" t="s">
        <v>1891</v>
      </c>
      <c r="T201" s="60">
        <v>232947709.09999999</v>
      </c>
      <c r="U201" s="62" t="s">
        <v>338</v>
      </c>
      <c r="V201" s="63" t="s">
        <v>1483</v>
      </c>
      <c r="W201" s="64">
        <f t="shared" si="7"/>
        <v>1454</v>
      </c>
    </row>
    <row r="202" spans="1:23" s="10" customFormat="1" ht="161.25" customHeight="1">
      <c r="A202" s="52">
        <v>11</v>
      </c>
      <c r="B202" s="53" t="s">
        <v>1089</v>
      </c>
      <c r="C202" s="54" t="s">
        <v>142</v>
      </c>
      <c r="D202" s="54" t="s">
        <v>285</v>
      </c>
      <c r="E202" s="55">
        <v>1</v>
      </c>
      <c r="F202" s="56" t="s">
        <v>1114</v>
      </c>
      <c r="G202" s="57" t="s">
        <v>1115</v>
      </c>
      <c r="H202" s="57" t="s">
        <v>1115</v>
      </c>
      <c r="I202" s="58" t="s">
        <v>1116</v>
      </c>
      <c r="J202" s="59" t="s">
        <v>1117</v>
      </c>
      <c r="K202" s="59" t="s">
        <v>869</v>
      </c>
      <c r="L202" s="59" t="s">
        <v>981</v>
      </c>
      <c r="M202" s="59" t="s">
        <v>1196</v>
      </c>
      <c r="N202" s="59" t="s">
        <v>938</v>
      </c>
      <c r="O202" s="60">
        <v>85097015.629999995</v>
      </c>
      <c r="P202" s="60">
        <v>0</v>
      </c>
      <c r="Q202" s="60">
        <v>3730619.56</v>
      </c>
      <c r="R202" s="60">
        <v>597732.11</v>
      </c>
      <c r="S202" s="61" t="s">
        <v>1892</v>
      </c>
      <c r="T202" s="60">
        <v>88229903.079999998</v>
      </c>
      <c r="U202" s="62" t="s">
        <v>946</v>
      </c>
      <c r="V202" s="63" t="s">
        <v>1484</v>
      </c>
      <c r="W202" s="64">
        <f t="shared" si="7"/>
        <v>256</v>
      </c>
    </row>
    <row r="203" spans="1:23" s="10" customFormat="1" ht="161.25" customHeight="1">
      <c r="A203" s="52">
        <v>11</v>
      </c>
      <c r="B203" s="53" t="s">
        <v>1089</v>
      </c>
      <c r="C203" s="54" t="s">
        <v>142</v>
      </c>
      <c r="D203" s="54" t="s">
        <v>285</v>
      </c>
      <c r="E203" s="55">
        <v>1</v>
      </c>
      <c r="F203" s="56" t="s">
        <v>595</v>
      </c>
      <c r="G203" s="57" t="s">
        <v>1047</v>
      </c>
      <c r="H203" s="57" t="s">
        <v>740</v>
      </c>
      <c r="I203" s="58" t="s">
        <v>1048</v>
      </c>
      <c r="J203" s="59" t="s">
        <v>1004</v>
      </c>
      <c r="K203" s="59" t="s">
        <v>707</v>
      </c>
      <c r="L203" s="59" t="s">
        <v>981</v>
      </c>
      <c r="M203" s="59" t="s">
        <v>591</v>
      </c>
      <c r="N203" s="59" t="s">
        <v>938</v>
      </c>
      <c r="O203" s="60">
        <v>146234906.44999999</v>
      </c>
      <c r="P203" s="60">
        <v>935465742.66999996</v>
      </c>
      <c r="Q203" s="60">
        <v>12249453.93</v>
      </c>
      <c r="R203" s="60">
        <v>894652341.76999998</v>
      </c>
      <c r="S203" s="61" t="s">
        <v>1893</v>
      </c>
      <c r="T203" s="60">
        <v>199297761.28</v>
      </c>
      <c r="U203" s="62" t="s">
        <v>946</v>
      </c>
      <c r="V203" s="63" t="s">
        <v>1694</v>
      </c>
      <c r="W203" s="64">
        <f t="shared" si="7"/>
        <v>1099</v>
      </c>
    </row>
    <row r="204" spans="1:23" s="10" customFormat="1" ht="127.5" customHeight="1">
      <c r="A204" s="52">
        <v>11</v>
      </c>
      <c r="B204" s="53" t="s">
        <v>1089</v>
      </c>
      <c r="C204" s="54" t="s">
        <v>142</v>
      </c>
      <c r="D204" s="54" t="s">
        <v>285</v>
      </c>
      <c r="E204" s="55">
        <v>1</v>
      </c>
      <c r="F204" s="56" t="s">
        <v>809</v>
      </c>
      <c r="G204" s="57" t="s">
        <v>363</v>
      </c>
      <c r="H204" s="57" t="s">
        <v>740</v>
      </c>
      <c r="I204" s="58" t="s">
        <v>773</v>
      </c>
      <c r="J204" s="59" t="s">
        <v>774</v>
      </c>
      <c r="K204" s="59" t="s">
        <v>1485</v>
      </c>
      <c r="L204" s="59" t="s">
        <v>335</v>
      </c>
      <c r="M204" s="59" t="s">
        <v>552</v>
      </c>
      <c r="N204" s="59" t="s">
        <v>337</v>
      </c>
      <c r="O204" s="60">
        <v>499108249.88</v>
      </c>
      <c r="P204" s="60">
        <v>202449847.72</v>
      </c>
      <c r="Q204" s="60">
        <v>22808842.93</v>
      </c>
      <c r="R204" s="60">
        <v>48934860.530000001</v>
      </c>
      <c r="S204" s="61" t="s">
        <v>1351</v>
      </c>
      <c r="T204" s="60">
        <v>675432080</v>
      </c>
      <c r="U204" s="62" t="s">
        <v>946</v>
      </c>
      <c r="V204" s="63" t="s">
        <v>1486</v>
      </c>
      <c r="W204" s="64">
        <f t="shared" si="7"/>
        <v>1513</v>
      </c>
    </row>
    <row r="205" spans="1:23" s="10" customFormat="1" ht="161.25" customHeight="1">
      <c r="A205" s="52">
        <v>11</v>
      </c>
      <c r="B205" s="53" t="s">
        <v>1089</v>
      </c>
      <c r="C205" s="54" t="s">
        <v>142</v>
      </c>
      <c r="D205" s="54" t="s">
        <v>285</v>
      </c>
      <c r="E205" s="55">
        <v>1</v>
      </c>
      <c r="F205" s="56" t="s">
        <v>918</v>
      </c>
      <c r="G205" s="57" t="s">
        <v>708</v>
      </c>
      <c r="H205" s="57" t="s">
        <v>740</v>
      </c>
      <c r="I205" s="58" t="s">
        <v>713</v>
      </c>
      <c r="J205" s="59" t="s">
        <v>714</v>
      </c>
      <c r="K205" s="59" t="s">
        <v>1151</v>
      </c>
      <c r="L205" s="59" t="s">
        <v>335</v>
      </c>
      <c r="M205" s="59" t="s">
        <v>945</v>
      </c>
      <c r="N205" s="59" t="s">
        <v>337</v>
      </c>
      <c r="O205" s="60">
        <v>25965259.109999999</v>
      </c>
      <c r="P205" s="60">
        <v>2315205.02</v>
      </c>
      <c r="Q205" s="60">
        <v>1281319.6000000001</v>
      </c>
      <c r="R205" s="60">
        <v>631157.29</v>
      </c>
      <c r="S205" s="61" t="s">
        <v>1894</v>
      </c>
      <c r="T205" s="60">
        <v>68591174.019999996</v>
      </c>
      <c r="U205" s="62" t="s">
        <v>946</v>
      </c>
      <c r="V205" s="63" t="s">
        <v>1895</v>
      </c>
      <c r="W205" s="64">
        <f t="shared" si="7"/>
        <v>46</v>
      </c>
    </row>
    <row r="206" spans="1:23" s="10" customFormat="1" ht="161.25" customHeight="1">
      <c r="A206" s="52">
        <v>11</v>
      </c>
      <c r="B206" s="53" t="s">
        <v>1089</v>
      </c>
      <c r="C206" s="54" t="s">
        <v>142</v>
      </c>
      <c r="D206" s="54" t="s">
        <v>285</v>
      </c>
      <c r="E206" s="55">
        <v>1</v>
      </c>
      <c r="F206" s="56" t="s">
        <v>918</v>
      </c>
      <c r="G206" s="57" t="s">
        <v>708</v>
      </c>
      <c r="H206" s="57" t="s">
        <v>740</v>
      </c>
      <c r="I206" s="58" t="s">
        <v>644</v>
      </c>
      <c r="J206" s="59" t="s">
        <v>645</v>
      </c>
      <c r="K206" s="59" t="s">
        <v>646</v>
      </c>
      <c r="L206" s="59" t="s">
        <v>758</v>
      </c>
      <c r="M206" s="59" t="s">
        <v>712</v>
      </c>
      <c r="N206" s="59" t="s">
        <v>337</v>
      </c>
      <c r="O206" s="60">
        <v>0</v>
      </c>
      <c r="P206" s="60">
        <v>999281</v>
      </c>
      <c r="Q206" s="60">
        <v>0</v>
      </c>
      <c r="R206" s="60">
        <v>999281</v>
      </c>
      <c r="S206" s="61" t="s">
        <v>1896</v>
      </c>
      <c r="T206" s="60">
        <v>0</v>
      </c>
      <c r="U206" s="62" t="s">
        <v>946</v>
      </c>
      <c r="V206" s="63" t="s">
        <v>1897</v>
      </c>
      <c r="W206" s="64">
        <f t="shared" si="7"/>
        <v>24</v>
      </c>
    </row>
    <row r="207" spans="1:23" s="10" customFormat="1" ht="161.25" customHeight="1">
      <c r="A207" s="52">
        <v>11</v>
      </c>
      <c r="B207" s="53" t="s">
        <v>1089</v>
      </c>
      <c r="C207" s="54" t="s">
        <v>142</v>
      </c>
      <c r="D207" s="54" t="s">
        <v>285</v>
      </c>
      <c r="E207" s="55">
        <v>1</v>
      </c>
      <c r="F207" s="56" t="s">
        <v>918</v>
      </c>
      <c r="G207" s="57" t="s">
        <v>708</v>
      </c>
      <c r="H207" s="57" t="s">
        <v>740</v>
      </c>
      <c r="I207" s="58" t="s">
        <v>709</v>
      </c>
      <c r="J207" s="59" t="s">
        <v>710</v>
      </c>
      <c r="K207" s="59" t="s">
        <v>711</v>
      </c>
      <c r="L207" s="59" t="s">
        <v>758</v>
      </c>
      <c r="M207" s="59" t="s">
        <v>712</v>
      </c>
      <c r="N207" s="59" t="s">
        <v>337</v>
      </c>
      <c r="O207" s="60">
        <v>0</v>
      </c>
      <c r="P207" s="60">
        <v>630006</v>
      </c>
      <c r="Q207" s="60">
        <v>0</v>
      </c>
      <c r="R207" s="60">
        <v>630006</v>
      </c>
      <c r="S207" s="61" t="s">
        <v>1898</v>
      </c>
      <c r="T207" s="60">
        <v>2541.11</v>
      </c>
      <c r="U207" s="62" t="s">
        <v>946</v>
      </c>
      <c r="V207" s="63" t="s">
        <v>1899</v>
      </c>
      <c r="W207" s="64">
        <f t="shared" si="7"/>
        <v>717</v>
      </c>
    </row>
    <row r="208" spans="1:23" s="10" customFormat="1" ht="161.25" customHeight="1">
      <c r="A208" s="52">
        <v>11</v>
      </c>
      <c r="B208" s="53" t="s">
        <v>1089</v>
      </c>
      <c r="C208" s="54" t="s">
        <v>142</v>
      </c>
      <c r="D208" s="54" t="s">
        <v>285</v>
      </c>
      <c r="E208" s="55">
        <v>1</v>
      </c>
      <c r="F208" s="56" t="s">
        <v>647</v>
      </c>
      <c r="G208" s="57" t="s">
        <v>382</v>
      </c>
      <c r="H208" s="57" t="s">
        <v>382</v>
      </c>
      <c r="I208" s="58" t="s">
        <v>383</v>
      </c>
      <c r="J208" s="59" t="s">
        <v>384</v>
      </c>
      <c r="K208" s="59" t="s">
        <v>385</v>
      </c>
      <c r="L208" s="59" t="s">
        <v>981</v>
      </c>
      <c r="M208" s="59" t="s">
        <v>561</v>
      </c>
      <c r="N208" s="59" t="s">
        <v>938</v>
      </c>
      <c r="O208" s="60">
        <v>93075546.299999997</v>
      </c>
      <c r="P208" s="60">
        <v>0</v>
      </c>
      <c r="Q208" s="60">
        <v>3260526.57</v>
      </c>
      <c r="R208" s="60">
        <v>38831584.969999999</v>
      </c>
      <c r="S208" s="61" t="s">
        <v>1900</v>
      </c>
      <c r="T208" s="60">
        <v>57504487.899999999</v>
      </c>
      <c r="U208" s="62" t="s">
        <v>946</v>
      </c>
      <c r="V208" s="63" t="s">
        <v>1901</v>
      </c>
      <c r="W208" s="64">
        <f t="shared" si="7"/>
        <v>278</v>
      </c>
    </row>
    <row r="209" spans="1:25" s="10" customFormat="1" ht="231.75" customHeight="1">
      <c r="A209" s="52">
        <v>11</v>
      </c>
      <c r="B209" s="53" t="s">
        <v>1089</v>
      </c>
      <c r="C209" s="54" t="s">
        <v>142</v>
      </c>
      <c r="D209" s="54" t="s">
        <v>285</v>
      </c>
      <c r="E209" s="55">
        <v>1</v>
      </c>
      <c r="F209" s="56" t="s">
        <v>682</v>
      </c>
      <c r="G209" s="57" t="s">
        <v>683</v>
      </c>
      <c r="H209" s="57" t="s">
        <v>683</v>
      </c>
      <c r="I209" s="58" t="s">
        <v>684</v>
      </c>
      <c r="J209" s="59" t="s">
        <v>685</v>
      </c>
      <c r="K209" s="59" t="s">
        <v>1238</v>
      </c>
      <c r="L209" s="59" t="s">
        <v>335</v>
      </c>
      <c r="M209" s="59" t="s">
        <v>336</v>
      </c>
      <c r="N209" s="59" t="s">
        <v>938</v>
      </c>
      <c r="O209" s="60">
        <v>5848972.5300000003</v>
      </c>
      <c r="P209" s="60">
        <v>154098291.19999999</v>
      </c>
      <c r="Q209" s="60">
        <v>613040.47</v>
      </c>
      <c r="R209" s="60">
        <v>143548633.19999999</v>
      </c>
      <c r="S209" s="61" t="s">
        <v>1902</v>
      </c>
      <c r="T209" s="60">
        <v>17011671</v>
      </c>
      <c r="U209" s="62" t="s">
        <v>338</v>
      </c>
      <c r="V209" s="63" t="s">
        <v>1903</v>
      </c>
      <c r="W209" s="64">
        <f t="shared" si="7"/>
        <v>874</v>
      </c>
    </row>
    <row r="210" spans="1:25" s="10" customFormat="1" ht="221.25" customHeight="1">
      <c r="A210" s="52">
        <v>11</v>
      </c>
      <c r="B210" s="53" t="s">
        <v>1089</v>
      </c>
      <c r="C210" s="54" t="s">
        <v>142</v>
      </c>
      <c r="D210" s="54" t="s">
        <v>285</v>
      </c>
      <c r="E210" s="55">
        <v>1</v>
      </c>
      <c r="F210" s="56" t="s">
        <v>682</v>
      </c>
      <c r="G210" s="57" t="s">
        <v>683</v>
      </c>
      <c r="H210" s="57" t="s">
        <v>683</v>
      </c>
      <c r="I210" s="58" t="s">
        <v>1239</v>
      </c>
      <c r="J210" s="59" t="s">
        <v>514</v>
      </c>
      <c r="K210" s="59" t="s">
        <v>1300</v>
      </c>
      <c r="L210" s="59" t="s">
        <v>335</v>
      </c>
      <c r="M210" s="59" t="s">
        <v>336</v>
      </c>
      <c r="N210" s="59" t="s">
        <v>938</v>
      </c>
      <c r="O210" s="60">
        <v>10150303.73</v>
      </c>
      <c r="P210" s="60">
        <v>113190358.86</v>
      </c>
      <c r="Q210" s="60">
        <v>1362621.27</v>
      </c>
      <c r="R210" s="60">
        <v>101473056.43000001</v>
      </c>
      <c r="S210" s="61" t="s">
        <v>1904</v>
      </c>
      <c r="T210" s="60">
        <v>23230227.43</v>
      </c>
      <c r="U210" s="62" t="s">
        <v>338</v>
      </c>
      <c r="V210" s="63" t="s">
        <v>1905</v>
      </c>
      <c r="W210" s="64">
        <f t="shared" si="7"/>
        <v>875</v>
      </c>
    </row>
    <row r="211" spans="1:25" s="10" customFormat="1" ht="103.5" customHeight="1">
      <c r="A211" s="52">
        <v>11</v>
      </c>
      <c r="B211" s="53" t="s">
        <v>1089</v>
      </c>
      <c r="C211" s="54" t="s">
        <v>142</v>
      </c>
      <c r="D211" s="54" t="s">
        <v>285</v>
      </c>
      <c r="E211" s="55">
        <v>1</v>
      </c>
      <c r="F211" s="56" t="s">
        <v>515</v>
      </c>
      <c r="G211" s="57" t="s">
        <v>516</v>
      </c>
      <c r="H211" s="57" t="s">
        <v>516</v>
      </c>
      <c r="I211" s="58" t="s">
        <v>517</v>
      </c>
      <c r="J211" s="59" t="s">
        <v>518</v>
      </c>
      <c r="K211" s="59" t="s">
        <v>519</v>
      </c>
      <c r="L211" s="59" t="s">
        <v>981</v>
      </c>
      <c r="M211" s="59" t="s">
        <v>561</v>
      </c>
      <c r="N211" s="59" t="s">
        <v>1100</v>
      </c>
      <c r="O211" s="60">
        <v>1128427.78</v>
      </c>
      <c r="P211" s="60">
        <v>270000</v>
      </c>
      <c r="Q211" s="60">
        <v>47856.17</v>
      </c>
      <c r="R211" s="60">
        <v>25916.28</v>
      </c>
      <c r="S211" s="61" t="s">
        <v>241</v>
      </c>
      <c r="T211" s="60">
        <v>1420367.67</v>
      </c>
      <c r="U211" s="62" t="s">
        <v>946</v>
      </c>
      <c r="V211" s="63" t="s">
        <v>1487</v>
      </c>
      <c r="W211" s="64">
        <f t="shared" si="7"/>
        <v>1401</v>
      </c>
    </row>
    <row r="212" spans="1:25" s="10" customFormat="1" ht="129" customHeight="1">
      <c r="A212" s="52">
        <v>11</v>
      </c>
      <c r="B212" s="53" t="s">
        <v>1089</v>
      </c>
      <c r="C212" s="54" t="s">
        <v>142</v>
      </c>
      <c r="D212" s="54" t="s">
        <v>285</v>
      </c>
      <c r="E212" s="55">
        <v>1</v>
      </c>
      <c r="F212" s="56" t="s">
        <v>520</v>
      </c>
      <c r="G212" s="57" t="s">
        <v>521</v>
      </c>
      <c r="H212" s="57" t="s">
        <v>521</v>
      </c>
      <c r="I212" s="58" t="s">
        <v>522</v>
      </c>
      <c r="J212" s="59" t="s">
        <v>234</v>
      </c>
      <c r="K212" s="59" t="s">
        <v>596</v>
      </c>
      <c r="L212" s="59" t="s">
        <v>981</v>
      </c>
      <c r="M212" s="59" t="s">
        <v>900</v>
      </c>
      <c r="N212" s="59" t="s">
        <v>337</v>
      </c>
      <c r="O212" s="60">
        <v>6333207.0800000001</v>
      </c>
      <c r="P212" s="60">
        <v>0</v>
      </c>
      <c r="Q212" s="60">
        <v>-7814.45</v>
      </c>
      <c r="R212" s="60">
        <v>467008.33</v>
      </c>
      <c r="S212" s="61" t="s">
        <v>1352</v>
      </c>
      <c r="T212" s="60">
        <v>7039517.5800000001</v>
      </c>
      <c r="U212" s="62" t="s">
        <v>946</v>
      </c>
      <c r="V212" s="63" t="s">
        <v>1906</v>
      </c>
      <c r="W212" s="64">
        <f t="shared" si="7"/>
        <v>1217</v>
      </c>
    </row>
    <row r="213" spans="1:25" s="10" customFormat="1" ht="116.25" customHeight="1">
      <c r="A213" s="52">
        <v>11</v>
      </c>
      <c r="B213" s="53" t="s">
        <v>1089</v>
      </c>
      <c r="C213" s="54" t="s">
        <v>142</v>
      </c>
      <c r="D213" s="54" t="s">
        <v>285</v>
      </c>
      <c r="E213" s="55">
        <v>1</v>
      </c>
      <c r="F213" s="56" t="s">
        <v>597</v>
      </c>
      <c r="G213" s="57" t="s">
        <v>598</v>
      </c>
      <c r="H213" s="57" t="s">
        <v>598</v>
      </c>
      <c r="I213" s="58" t="s">
        <v>602</v>
      </c>
      <c r="J213" s="59" t="s">
        <v>603</v>
      </c>
      <c r="K213" s="59" t="s">
        <v>604</v>
      </c>
      <c r="L213" s="59" t="s">
        <v>335</v>
      </c>
      <c r="M213" s="59" t="s">
        <v>336</v>
      </c>
      <c r="N213" s="59" t="s">
        <v>337</v>
      </c>
      <c r="O213" s="60">
        <v>115968247.14</v>
      </c>
      <c r="P213" s="60">
        <v>37026779.229999997</v>
      </c>
      <c r="Q213" s="60">
        <v>5316723.47</v>
      </c>
      <c r="R213" s="60">
        <v>36130163.869999997</v>
      </c>
      <c r="S213" s="61" t="s">
        <v>1489</v>
      </c>
      <c r="T213" s="60">
        <v>122181585.97</v>
      </c>
      <c r="U213" s="62" t="s">
        <v>338</v>
      </c>
      <c r="V213" s="63" t="s">
        <v>1907</v>
      </c>
      <c r="W213" s="64">
        <f t="shared" si="7"/>
        <v>155</v>
      </c>
    </row>
    <row r="214" spans="1:25" s="10" customFormat="1" ht="138.75" customHeight="1">
      <c r="A214" s="52">
        <v>11</v>
      </c>
      <c r="B214" s="53" t="s">
        <v>1089</v>
      </c>
      <c r="C214" s="54" t="s">
        <v>142</v>
      </c>
      <c r="D214" s="54" t="s">
        <v>285</v>
      </c>
      <c r="E214" s="55">
        <v>1</v>
      </c>
      <c r="F214" s="56" t="s">
        <v>597</v>
      </c>
      <c r="G214" s="57" t="s">
        <v>598</v>
      </c>
      <c r="H214" s="57" t="s">
        <v>598</v>
      </c>
      <c r="I214" s="58" t="s">
        <v>605</v>
      </c>
      <c r="J214" s="59" t="s">
        <v>606</v>
      </c>
      <c r="K214" s="59" t="s">
        <v>607</v>
      </c>
      <c r="L214" s="59" t="s">
        <v>981</v>
      </c>
      <c r="M214" s="59" t="s">
        <v>561</v>
      </c>
      <c r="N214" s="59" t="s">
        <v>1100</v>
      </c>
      <c r="O214" s="60">
        <v>3058990.65</v>
      </c>
      <c r="P214" s="60">
        <v>199.25</v>
      </c>
      <c r="Q214" s="60">
        <v>72055.83</v>
      </c>
      <c r="R214" s="60">
        <v>615020.25</v>
      </c>
      <c r="S214" s="61" t="s">
        <v>1388</v>
      </c>
      <c r="T214" s="60">
        <v>2516225.48</v>
      </c>
      <c r="U214" s="62" t="s">
        <v>338</v>
      </c>
      <c r="V214" s="63" t="s">
        <v>1490</v>
      </c>
      <c r="W214" s="64">
        <f t="shared" si="7"/>
        <v>180</v>
      </c>
    </row>
    <row r="215" spans="1:25" s="10" customFormat="1" ht="123.75" customHeight="1">
      <c r="A215" s="52">
        <v>11</v>
      </c>
      <c r="B215" s="53" t="s">
        <v>1089</v>
      </c>
      <c r="C215" s="54" t="s">
        <v>142</v>
      </c>
      <c r="D215" s="54" t="s">
        <v>285</v>
      </c>
      <c r="E215" s="55">
        <v>1</v>
      </c>
      <c r="F215" s="56" t="s">
        <v>597</v>
      </c>
      <c r="G215" s="57" t="s">
        <v>598</v>
      </c>
      <c r="H215" s="57" t="s">
        <v>598</v>
      </c>
      <c r="I215" s="58" t="s">
        <v>608</v>
      </c>
      <c r="J215" s="59" t="s">
        <v>609</v>
      </c>
      <c r="K215" s="59" t="s">
        <v>607</v>
      </c>
      <c r="L215" s="59" t="s">
        <v>981</v>
      </c>
      <c r="M215" s="59" t="s">
        <v>561</v>
      </c>
      <c r="N215" s="59" t="s">
        <v>1100</v>
      </c>
      <c r="O215" s="60">
        <v>95205.37</v>
      </c>
      <c r="P215" s="60">
        <v>1</v>
      </c>
      <c r="Q215" s="60">
        <v>1006.72</v>
      </c>
      <c r="R215" s="60">
        <v>1962.9</v>
      </c>
      <c r="S215" s="61" t="s">
        <v>1354</v>
      </c>
      <c r="T215" s="60">
        <v>94250.19</v>
      </c>
      <c r="U215" s="62" t="s">
        <v>338</v>
      </c>
      <c r="V215" s="63" t="s">
        <v>1491</v>
      </c>
      <c r="W215" s="64">
        <f t="shared" si="7"/>
        <v>181</v>
      </c>
    </row>
    <row r="216" spans="1:25" s="10" customFormat="1" ht="140.25" customHeight="1">
      <c r="A216" s="52">
        <v>11</v>
      </c>
      <c r="B216" s="53" t="s">
        <v>1089</v>
      </c>
      <c r="C216" s="54" t="s">
        <v>142</v>
      </c>
      <c r="D216" s="54" t="s">
        <v>285</v>
      </c>
      <c r="E216" s="55">
        <v>1</v>
      </c>
      <c r="F216" s="56" t="s">
        <v>597</v>
      </c>
      <c r="G216" s="57" t="s">
        <v>598</v>
      </c>
      <c r="H216" s="57" t="s">
        <v>598</v>
      </c>
      <c r="I216" s="58" t="s">
        <v>599</v>
      </c>
      <c r="J216" s="59" t="s">
        <v>600</v>
      </c>
      <c r="K216" s="59" t="s">
        <v>601</v>
      </c>
      <c r="L216" s="59" t="s">
        <v>981</v>
      </c>
      <c r="M216" s="59" t="s">
        <v>561</v>
      </c>
      <c r="N216" s="59" t="s">
        <v>1100</v>
      </c>
      <c r="O216" s="60">
        <v>525997.81999999995</v>
      </c>
      <c r="P216" s="60">
        <v>6998724.3899999997</v>
      </c>
      <c r="Q216" s="60">
        <v>75921.19</v>
      </c>
      <c r="R216" s="60">
        <v>7024237.6799999997</v>
      </c>
      <c r="S216" s="61" t="s">
        <v>1353</v>
      </c>
      <c r="T216" s="60">
        <v>576405.72</v>
      </c>
      <c r="U216" s="62" t="s">
        <v>338</v>
      </c>
      <c r="V216" s="63" t="s">
        <v>1488</v>
      </c>
      <c r="W216" s="64">
        <f t="shared" si="7"/>
        <v>905</v>
      </c>
    </row>
    <row r="217" spans="1:25" s="10" customFormat="1" ht="161.25" customHeight="1">
      <c r="A217" s="52">
        <v>11</v>
      </c>
      <c r="B217" s="53" t="s">
        <v>1089</v>
      </c>
      <c r="C217" s="54" t="s">
        <v>142</v>
      </c>
      <c r="D217" s="54" t="s">
        <v>285</v>
      </c>
      <c r="E217" s="55">
        <v>1</v>
      </c>
      <c r="F217" s="56" t="s">
        <v>610</v>
      </c>
      <c r="G217" s="57" t="s">
        <v>611</v>
      </c>
      <c r="H217" s="57" t="s">
        <v>611</v>
      </c>
      <c r="I217" s="58" t="s">
        <v>612</v>
      </c>
      <c r="J217" s="59" t="s">
        <v>1044</v>
      </c>
      <c r="K217" s="59" t="s">
        <v>1301</v>
      </c>
      <c r="L217" s="59" t="s">
        <v>335</v>
      </c>
      <c r="M217" s="59" t="s">
        <v>336</v>
      </c>
      <c r="N217" s="59" t="s">
        <v>337</v>
      </c>
      <c r="O217" s="60">
        <v>56535637.170000002</v>
      </c>
      <c r="P217" s="60">
        <v>622216.91</v>
      </c>
      <c r="Q217" s="60">
        <v>1068763.07</v>
      </c>
      <c r="R217" s="60">
        <v>51458388.509999998</v>
      </c>
      <c r="S217" s="61" t="s">
        <v>1695</v>
      </c>
      <c r="T217" s="60">
        <v>6768228.6399999997</v>
      </c>
      <c r="U217" s="62" t="s">
        <v>338</v>
      </c>
      <c r="V217" s="63" t="s">
        <v>1908</v>
      </c>
      <c r="W217" s="64">
        <f t="shared" si="7"/>
        <v>885</v>
      </c>
    </row>
    <row r="218" spans="1:25" s="10" customFormat="1" ht="123.75" customHeight="1">
      <c r="A218" s="52">
        <v>11</v>
      </c>
      <c r="B218" s="53" t="s">
        <v>1089</v>
      </c>
      <c r="C218" s="54" t="s">
        <v>142</v>
      </c>
      <c r="D218" s="54" t="s">
        <v>285</v>
      </c>
      <c r="E218" s="55">
        <v>1</v>
      </c>
      <c r="F218" s="56" t="s">
        <v>610</v>
      </c>
      <c r="G218" s="57" t="s">
        <v>611</v>
      </c>
      <c r="H218" s="57" t="s">
        <v>611</v>
      </c>
      <c r="I218" s="58" t="s">
        <v>1045</v>
      </c>
      <c r="J218" s="59" t="s">
        <v>675</v>
      </c>
      <c r="K218" s="59" t="s">
        <v>543</v>
      </c>
      <c r="L218" s="59" t="s">
        <v>335</v>
      </c>
      <c r="M218" s="59" t="s">
        <v>336</v>
      </c>
      <c r="N218" s="59" t="s">
        <v>337</v>
      </c>
      <c r="O218" s="60">
        <v>43424686.119999997</v>
      </c>
      <c r="P218" s="60">
        <v>7409607.2400000002</v>
      </c>
      <c r="Q218" s="60">
        <v>1553274</v>
      </c>
      <c r="R218" s="60">
        <v>40745990.600000001</v>
      </c>
      <c r="S218" s="61" t="s">
        <v>82</v>
      </c>
      <c r="T218" s="60">
        <v>11641576.76</v>
      </c>
      <c r="U218" s="62" t="s">
        <v>338</v>
      </c>
      <c r="V218" s="63" t="s">
        <v>1909</v>
      </c>
      <c r="W218" s="64">
        <f t="shared" si="7"/>
        <v>1219</v>
      </c>
    </row>
    <row r="219" spans="1:25" s="10" customFormat="1" ht="106.5" customHeight="1">
      <c r="A219" s="52">
        <v>11</v>
      </c>
      <c r="B219" s="53" t="s">
        <v>1089</v>
      </c>
      <c r="C219" s="54" t="s">
        <v>142</v>
      </c>
      <c r="D219" s="54" t="s">
        <v>285</v>
      </c>
      <c r="E219" s="55">
        <v>1</v>
      </c>
      <c r="F219" s="56" t="s">
        <v>676</v>
      </c>
      <c r="G219" s="57" t="s">
        <v>677</v>
      </c>
      <c r="H219" s="57" t="s">
        <v>677</v>
      </c>
      <c r="I219" s="58" t="s">
        <v>678</v>
      </c>
      <c r="J219" s="59" t="s">
        <v>679</v>
      </c>
      <c r="K219" s="59" t="s">
        <v>680</v>
      </c>
      <c r="L219" s="59" t="s">
        <v>758</v>
      </c>
      <c r="M219" s="59" t="s">
        <v>681</v>
      </c>
      <c r="N219" s="59" t="s">
        <v>1100</v>
      </c>
      <c r="O219" s="60">
        <v>2016484.21</v>
      </c>
      <c r="P219" s="60">
        <v>0</v>
      </c>
      <c r="Q219" s="60">
        <v>635635.36</v>
      </c>
      <c r="R219" s="60">
        <v>356734.05</v>
      </c>
      <c r="S219" s="61" t="s">
        <v>776</v>
      </c>
      <c r="T219" s="60">
        <v>2295385.52</v>
      </c>
      <c r="U219" s="62" t="s">
        <v>946</v>
      </c>
      <c r="V219" s="63" t="s">
        <v>1910</v>
      </c>
      <c r="W219" s="64">
        <f t="shared" si="7"/>
        <v>1365</v>
      </c>
    </row>
    <row r="220" spans="1:25" s="51" customFormat="1" ht="20.25" customHeight="1" outlineLevel="2">
      <c r="A220" s="73"/>
      <c r="B220" s="98" t="s">
        <v>407</v>
      </c>
      <c r="C220" s="99"/>
      <c r="D220" s="99"/>
      <c r="E220" s="74">
        <f>SUBTOTAL(9,E221:E235)</f>
        <v>15</v>
      </c>
      <c r="F220" s="75"/>
      <c r="G220" s="75"/>
      <c r="H220" s="75"/>
      <c r="I220" s="76"/>
      <c r="J220" s="75"/>
      <c r="K220" s="75"/>
      <c r="L220" s="75"/>
      <c r="M220" s="75"/>
      <c r="N220" s="75"/>
      <c r="O220" s="77"/>
      <c r="P220" s="77"/>
      <c r="Q220" s="77"/>
      <c r="R220" s="77"/>
      <c r="S220" s="75"/>
      <c r="T220" s="77"/>
      <c r="U220" s="75"/>
      <c r="V220" s="78"/>
      <c r="W220" s="76"/>
      <c r="Y220" s="10"/>
    </row>
    <row r="221" spans="1:25" s="10" customFormat="1" ht="114" customHeight="1">
      <c r="A221" s="52">
        <v>11</v>
      </c>
      <c r="B221" s="53" t="s">
        <v>1089</v>
      </c>
      <c r="C221" s="54" t="s">
        <v>142</v>
      </c>
      <c r="D221" s="54" t="s">
        <v>753</v>
      </c>
      <c r="E221" s="55">
        <v>1</v>
      </c>
      <c r="F221" s="56" t="s">
        <v>809</v>
      </c>
      <c r="G221" s="57" t="s">
        <v>363</v>
      </c>
      <c r="H221" s="57" t="s">
        <v>791</v>
      </c>
      <c r="I221" s="58">
        <v>700006300136</v>
      </c>
      <c r="J221" s="59" t="s">
        <v>373</v>
      </c>
      <c r="K221" s="59" t="s">
        <v>544</v>
      </c>
      <c r="L221" s="59" t="s">
        <v>335</v>
      </c>
      <c r="M221" s="59" t="s">
        <v>336</v>
      </c>
      <c r="N221" s="59" t="s">
        <v>337</v>
      </c>
      <c r="O221" s="60">
        <v>48.95</v>
      </c>
      <c r="P221" s="60">
        <v>500000</v>
      </c>
      <c r="Q221" s="60">
        <v>14263.08</v>
      </c>
      <c r="R221" s="60">
        <v>0</v>
      </c>
      <c r="S221" s="61" t="s">
        <v>545</v>
      </c>
      <c r="T221" s="60">
        <v>514312.03</v>
      </c>
      <c r="U221" s="62" t="s">
        <v>946</v>
      </c>
      <c r="V221" s="63" t="s">
        <v>1492</v>
      </c>
      <c r="W221" s="64">
        <f t="shared" ref="W221:W235" si="8">IF(OR(LEFT(I221)="7",LEFT(I221,1)="8"),VALUE(RIGHT(I221,3)),VALUE(RIGHT(I221,4)))</f>
        <v>136</v>
      </c>
    </row>
    <row r="222" spans="1:25" s="10" customFormat="1" ht="99" customHeight="1">
      <c r="A222" s="52">
        <v>11</v>
      </c>
      <c r="B222" s="53" t="s">
        <v>1089</v>
      </c>
      <c r="C222" s="54" t="s">
        <v>142</v>
      </c>
      <c r="D222" s="54" t="s">
        <v>753</v>
      </c>
      <c r="E222" s="55">
        <v>1</v>
      </c>
      <c r="F222" s="56" t="s">
        <v>809</v>
      </c>
      <c r="G222" s="57" t="s">
        <v>363</v>
      </c>
      <c r="H222" s="57" t="s">
        <v>364</v>
      </c>
      <c r="I222" s="58" t="s">
        <v>365</v>
      </c>
      <c r="J222" s="59" t="s">
        <v>366</v>
      </c>
      <c r="K222" s="59" t="s">
        <v>367</v>
      </c>
      <c r="L222" s="59" t="s">
        <v>981</v>
      </c>
      <c r="M222" s="59" t="s">
        <v>900</v>
      </c>
      <c r="N222" s="59" t="s">
        <v>337</v>
      </c>
      <c r="O222" s="60">
        <v>906845.43</v>
      </c>
      <c r="P222" s="60">
        <v>3000000</v>
      </c>
      <c r="Q222" s="60">
        <v>60489.13</v>
      </c>
      <c r="R222" s="60">
        <v>3931889.43</v>
      </c>
      <c r="S222" s="61" t="s">
        <v>1696</v>
      </c>
      <c r="T222" s="60">
        <v>35445.129999999997</v>
      </c>
      <c r="U222" s="62" t="s">
        <v>946</v>
      </c>
      <c r="V222" s="63" t="s">
        <v>1493</v>
      </c>
      <c r="W222" s="64">
        <f t="shared" si="8"/>
        <v>1132</v>
      </c>
    </row>
    <row r="223" spans="1:25" s="10" customFormat="1" ht="144.75" customHeight="1">
      <c r="A223" s="52">
        <v>11</v>
      </c>
      <c r="B223" s="53" t="s">
        <v>1089</v>
      </c>
      <c r="C223" s="54" t="s">
        <v>142</v>
      </c>
      <c r="D223" s="54" t="s">
        <v>753</v>
      </c>
      <c r="E223" s="55">
        <v>1</v>
      </c>
      <c r="F223" s="56" t="s">
        <v>918</v>
      </c>
      <c r="G223" s="57" t="s">
        <v>708</v>
      </c>
      <c r="H223" s="57" t="s">
        <v>1249</v>
      </c>
      <c r="I223" s="58" t="s">
        <v>1250</v>
      </c>
      <c r="J223" s="59" t="s">
        <v>1251</v>
      </c>
      <c r="K223" s="59" t="s">
        <v>968</v>
      </c>
      <c r="L223" s="59" t="s">
        <v>335</v>
      </c>
      <c r="M223" s="59" t="s">
        <v>969</v>
      </c>
      <c r="N223" s="59" t="s">
        <v>337</v>
      </c>
      <c r="O223" s="60">
        <v>71459</v>
      </c>
      <c r="P223" s="60">
        <v>0</v>
      </c>
      <c r="Q223" s="60">
        <v>0</v>
      </c>
      <c r="R223" s="60">
        <v>71459</v>
      </c>
      <c r="S223" s="61" t="s">
        <v>1911</v>
      </c>
      <c r="T223" s="60">
        <v>26734283.030000001</v>
      </c>
      <c r="U223" s="62" t="s">
        <v>946</v>
      </c>
      <c r="V223" s="63" t="s">
        <v>1912</v>
      </c>
      <c r="W223" s="64">
        <f t="shared" si="8"/>
        <v>1467</v>
      </c>
    </row>
    <row r="224" spans="1:25" s="10" customFormat="1" ht="161.25" customHeight="1">
      <c r="A224" s="52">
        <v>11</v>
      </c>
      <c r="B224" s="53" t="s">
        <v>1089</v>
      </c>
      <c r="C224" s="54" t="s">
        <v>142</v>
      </c>
      <c r="D224" s="54" t="s">
        <v>753</v>
      </c>
      <c r="E224" s="55">
        <v>1</v>
      </c>
      <c r="F224" s="56" t="s">
        <v>647</v>
      </c>
      <c r="G224" s="57" t="s">
        <v>382</v>
      </c>
      <c r="H224" s="57" t="s">
        <v>105</v>
      </c>
      <c r="I224" s="58" t="s">
        <v>368</v>
      </c>
      <c r="J224" s="59" t="s">
        <v>970</v>
      </c>
      <c r="K224" s="59" t="s">
        <v>546</v>
      </c>
      <c r="L224" s="59" t="s">
        <v>981</v>
      </c>
      <c r="M224" s="59" t="s">
        <v>369</v>
      </c>
      <c r="N224" s="59" t="s">
        <v>933</v>
      </c>
      <c r="O224" s="60">
        <v>5883651.6699999999</v>
      </c>
      <c r="P224" s="60">
        <v>0</v>
      </c>
      <c r="Q224" s="60">
        <v>197695.5</v>
      </c>
      <c r="R224" s="60">
        <v>3825510.3</v>
      </c>
      <c r="S224" s="61" t="s">
        <v>1913</v>
      </c>
      <c r="T224" s="60">
        <v>2255836.87</v>
      </c>
      <c r="U224" s="62" t="s">
        <v>946</v>
      </c>
      <c r="V224" s="63" t="s">
        <v>1914</v>
      </c>
      <c r="W224" s="64">
        <f t="shared" si="8"/>
        <v>1394</v>
      </c>
    </row>
    <row r="225" spans="1:28" s="10" customFormat="1" ht="161.25" customHeight="1">
      <c r="A225" s="52">
        <v>11</v>
      </c>
      <c r="B225" s="53" t="s">
        <v>1089</v>
      </c>
      <c r="C225" s="54" t="s">
        <v>142</v>
      </c>
      <c r="D225" s="54" t="s">
        <v>753</v>
      </c>
      <c r="E225" s="55">
        <v>1</v>
      </c>
      <c r="F225" s="56" t="s">
        <v>682</v>
      </c>
      <c r="G225" s="57" t="s">
        <v>683</v>
      </c>
      <c r="H225" s="57" t="s">
        <v>1510</v>
      </c>
      <c r="I225" s="58" t="s">
        <v>1511</v>
      </c>
      <c r="J225" s="59" t="s">
        <v>1512</v>
      </c>
      <c r="K225" s="59" t="s">
        <v>1513</v>
      </c>
      <c r="L225" s="59" t="s">
        <v>981</v>
      </c>
      <c r="M225" s="59" t="s">
        <v>561</v>
      </c>
      <c r="N225" s="59" t="s">
        <v>933</v>
      </c>
      <c r="O225" s="60">
        <v>2500</v>
      </c>
      <c r="P225" s="60">
        <v>10000001</v>
      </c>
      <c r="Q225" s="60">
        <v>334059.49</v>
      </c>
      <c r="R225" s="60">
        <v>4297305.97</v>
      </c>
      <c r="S225" s="61" t="s">
        <v>1915</v>
      </c>
      <c r="T225" s="60">
        <v>6039254.5199999996</v>
      </c>
      <c r="U225" s="62" t="s">
        <v>946</v>
      </c>
      <c r="V225" s="63" t="s">
        <v>1916</v>
      </c>
      <c r="W225" s="64">
        <f t="shared" si="8"/>
        <v>1531</v>
      </c>
    </row>
    <row r="226" spans="1:28" s="10" customFormat="1" ht="213.75" customHeight="1">
      <c r="A226" s="52">
        <v>11</v>
      </c>
      <c r="B226" s="53" t="s">
        <v>1089</v>
      </c>
      <c r="C226" s="54" t="s">
        <v>142</v>
      </c>
      <c r="D226" s="54" t="s">
        <v>753</v>
      </c>
      <c r="E226" s="55">
        <v>1</v>
      </c>
      <c r="F226" s="56" t="s">
        <v>682</v>
      </c>
      <c r="G226" s="57" t="s">
        <v>683</v>
      </c>
      <c r="H226" s="57" t="s">
        <v>964</v>
      </c>
      <c r="I226" s="58" t="s">
        <v>1664</v>
      </c>
      <c r="J226" s="59" t="s">
        <v>1698</v>
      </c>
      <c r="K226" s="59" t="s">
        <v>1699</v>
      </c>
      <c r="L226" s="59" t="s">
        <v>981</v>
      </c>
      <c r="M226" s="59" t="s">
        <v>1113</v>
      </c>
      <c r="N226" s="59" t="s">
        <v>933</v>
      </c>
      <c r="O226" s="60">
        <v>10094514.75</v>
      </c>
      <c r="P226" s="60">
        <v>0</v>
      </c>
      <c r="Q226" s="60">
        <v>218610.92</v>
      </c>
      <c r="R226" s="60">
        <v>43500</v>
      </c>
      <c r="S226" s="61" t="s">
        <v>1700</v>
      </c>
      <c r="T226" s="60">
        <v>0</v>
      </c>
      <c r="U226" s="62" t="s">
        <v>946</v>
      </c>
      <c r="V226" s="63" t="s">
        <v>1917</v>
      </c>
      <c r="W226" s="64">
        <f t="shared" si="8"/>
        <v>1529</v>
      </c>
    </row>
    <row r="227" spans="1:28" s="10" customFormat="1" ht="117.75" customHeight="1">
      <c r="A227" s="52">
        <v>11</v>
      </c>
      <c r="B227" s="53" t="s">
        <v>1089</v>
      </c>
      <c r="C227" s="54" t="s">
        <v>142</v>
      </c>
      <c r="D227" s="54" t="s">
        <v>753</v>
      </c>
      <c r="E227" s="55">
        <v>1</v>
      </c>
      <c r="F227" s="56" t="s">
        <v>682</v>
      </c>
      <c r="G227" s="57" t="s">
        <v>683</v>
      </c>
      <c r="H227" s="57" t="s">
        <v>105</v>
      </c>
      <c r="I227" s="58" t="s">
        <v>1498</v>
      </c>
      <c r="J227" s="59" t="s">
        <v>1499</v>
      </c>
      <c r="K227" s="59" t="s">
        <v>1500</v>
      </c>
      <c r="L227" s="59" t="s">
        <v>981</v>
      </c>
      <c r="M227" s="59" t="s">
        <v>561</v>
      </c>
      <c r="N227" s="59" t="s">
        <v>933</v>
      </c>
      <c r="O227" s="60">
        <v>5080625.1900000004</v>
      </c>
      <c r="P227" s="60">
        <v>0</v>
      </c>
      <c r="Q227" s="60">
        <v>220660.02</v>
      </c>
      <c r="R227" s="60">
        <v>234320</v>
      </c>
      <c r="S227" s="61" t="s">
        <v>1918</v>
      </c>
      <c r="T227" s="60">
        <v>5066965.21</v>
      </c>
      <c r="U227" s="62" t="s">
        <v>946</v>
      </c>
      <c r="V227" s="63" t="s">
        <v>1501</v>
      </c>
      <c r="W227" s="64">
        <f t="shared" si="8"/>
        <v>1526</v>
      </c>
    </row>
    <row r="228" spans="1:28" s="10" customFormat="1" ht="161.25" customHeight="1">
      <c r="A228" s="52">
        <v>11</v>
      </c>
      <c r="B228" s="53" t="s">
        <v>1089</v>
      </c>
      <c r="C228" s="54" t="s">
        <v>142</v>
      </c>
      <c r="D228" s="54" t="s">
        <v>753</v>
      </c>
      <c r="E228" s="55">
        <v>1</v>
      </c>
      <c r="F228" s="56" t="s">
        <v>682</v>
      </c>
      <c r="G228" s="57" t="s">
        <v>683</v>
      </c>
      <c r="H228" s="57" t="s">
        <v>104</v>
      </c>
      <c r="I228" s="58" t="s">
        <v>1668</v>
      </c>
      <c r="J228" s="59" t="s">
        <v>1669</v>
      </c>
      <c r="K228" s="59" t="s">
        <v>1670</v>
      </c>
      <c r="L228" s="59" t="s">
        <v>981</v>
      </c>
      <c r="M228" s="59" t="s">
        <v>900</v>
      </c>
      <c r="N228" s="59" t="s">
        <v>938</v>
      </c>
      <c r="O228" s="60">
        <v>23016.13</v>
      </c>
      <c r="P228" s="60">
        <v>1511600</v>
      </c>
      <c r="Q228" s="60">
        <v>8884.4599999999991</v>
      </c>
      <c r="R228" s="60">
        <v>1543484.46</v>
      </c>
      <c r="S228" s="61" t="s">
        <v>1703</v>
      </c>
      <c r="T228" s="60">
        <v>16.13</v>
      </c>
      <c r="U228" s="62" t="s">
        <v>946</v>
      </c>
      <c r="V228" s="63" t="s">
        <v>1919</v>
      </c>
      <c r="W228" s="64">
        <f t="shared" si="8"/>
        <v>1532</v>
      </c>
    </row>
    <row r="229" spans="1:28" s="10" customFormat="1" ht="211.5" customHeight="1">
      <c r="A229" s="52">
        <v>11</v>
      </c>
      <c r="B229" s="53" t="s">
        <v>1089</v>
      </c>
      <c r="C229" s="54" t="s">
        <v>142</v>
      </c>
      <c r="D229" s="54" t="s">
        <v>753</v>
      </c>
      <c r="E229" s="55">
        <v>1</v>
      </c>
      <c r="F229" s="56" t="s">
        <v>682</v>
      </c>
      <c r="G229" s="57" t="s">
        <v>683</v>
      </c>
      <c r="H229" s="57" t="s">
        <v>889</v>
      </c>
      <c r="I229" s="58" t="s">
        <v>1502</v>
      </c>
      <c r="J229" s="59" t="s">
        <v>1503</v>
      </c>
      <c r="K229" s="59" t="s">
        <v>1504</v>
      </c>
      <c r="L229" s="59" t="s">
        <v>981</v>
      </c>
      <c r="M229" s="59" t="s">
        <v>900</v>
      </c>
      <c r="N229" s="59" t="s">
        <v>933</v>
      </c>
      <c r="O229" s="60">
        <v>25232037.989999998</v>
      </c>
      <c r="P229" s="60">
        <v>0</v>
      </c>
      <c r="Q229" s="60">
        <v>461173.63</v>
      </c>
      <c r="R229" s="60">
        <v>6122832.5499999998</v>
      </c>
      <c r="S229" s="61" t="s">
        <v>1505</v>
      </c>
      <c r="T229" s="60">
        <v>0</v>
      </c>
      <c r="U229" s="62" t="s">
        <v>946</v>
      </c>
      <c r="V229" s="63" t="s">
        <v>1920</v>
      </c>
      <c r="W229" s="64">
        <f t="shared" si="8"/>
        <v>1527</v>
      </c>
    </row>
    <row r="230" spans="1:28" s="10" customFormat="1" ht="251.25" customHeight="1">
      <c r="A230" s="52">
        <v>11</v>
      </c>
      <c r="B230" s="53" t="s">
        <v>1089</v>
      </c>
      <c r="C230" s="54" t="s">
        <v>142</v>
      </c>
      <c r="D230" s="54" t="s">
        <v>753</v>
      </c>
      <c r="E230" s="55">
        <v>1</v>
      </c>
      <c r="F230" s="56" t="s">
        <v>682</v>
      </c>
      <c r="G230" s="57" t="s">
        <v>683</v>
      </c>
      <c r="H230" s="57" t="s">
        <v>481</v>
      </c>
      <c r="I230" s="58" t="s">
        <v>1138</v>
      </c>
      <c r="J230" s="59" t="s">
        <v>1139</v>
      </c>
      <c r="K230" s="59" t="s">
        <v>1140</v>
      </c>
      <c r="L230" s="59" t="s">
        <v>981</v>
      </c>
      <c r="M230" s="59" t="s">
        <v>1113</v>
      </c>
      <c r="N230" s="59" t="s">
        <v>933</v>
      </c>
      <c r="O230" s="60">
        <v>250876690.08000001</v>
      </c>
      <c r="P230" s="60">
        <v>730119143.77999997</v>
      </c>
      <c r="Q230" s="60">
        <v>15320297.289999999</v>
      </c>
      <c r="R230" s="60">
        <v>580865622.38999999</v>
      </c>
      <c r="S230" s="61" t="s">
        <v>1494</v>
      </c>
      <c r="T230" s="60">
        <v>415450508.75999999</v>
      </c>
      <c r="U230" s="62" t="s">
        <v>946</v>
      </c>
      <c r="V230" s="63" t="s">
        <v>1921</v>
      </c>
      <c r="W230" s="64">
        <f t="shared" si="8"/>
        <v>1515</v>
      </c>
    </row>
    <row r="231" spans="1:28" s="10" customFormat="1" ht="222.75" customHeight="1">
      <c r="A231" s="52">
        <v>11</v>
      </c>
      <c r="B231" s="53" t="s">
        <v>1089</v>
      </c>
      <c r="C231" s="54" t="s">
        <v>142</v>
      </c>
      <c r="D231" s="54" t="s">
        <v>753</v>
      </c>
      <c r="E231" s="55">
        <v>1</v>
      </c>
      <c r="F231" s="56" t="s">
        <v>682</v>
      </c>
      <c r="G231" s="57" t="s">
        <v>683</v>
      </c>
      <c r="H231" s="57" t="s">
        <v>1665</v>
      </c>
      <c r="I231" s="58" t="s">
        <v>1666</v>
      </c>
      <c r="J231" s="59" t="s">
        <v>1701</v>
      </c>
      <c r="K231" s="59" t="s">
        <v>1667</v>
      </c>
      <c r="L231" s="59" t="s">
        <v>981</v>
      </c>
      <c r="M231" s="59" t="s">
        <v>898</v>
      </c>
      <c r="N231" s="59" t="s">
        <v>933</v>
      </c>
      <c r="O231" s="60">
        <v>0</v>
      </c>
      <c r="P231" s="60">
        <v>0</v>
      </c>
      <c r="Q231" s="60">
        <v>0</v>
      </c>
      <c r="R231" s="60">
        <v>0</v>
      </c>
      <c r="S231" s="61" t="s">
        <v>1702</v>
      </c>
      <c r="T231" s="60">
        <v>0</v>
      </c>
      <c r="U231" s="62" t="s">
        <v>946</v>
      </c>
      <c r="V231" s="63" t="s">
        <v>1922</v>
      </c>
      <c r="W231" s="64">
        <f t="shared" si="8"/>
        <v>1530</v>
      </c>
    </row>
    <row r="232" spans="1:28" s="10" customFormat="1" ht="161.25" customHeight="1">
      <c r="A232" s="52">
        <v>11</v>
      </c>
      <c r="B232" s="53" t="s">
        <v>1089</v>
      </c>
      <c r="C232" s="54" t="s">
        <v>142</v>
      </c>
      <c r="D232" s="54" t="s">
        <v>753</v>
      </c>
      <c r="E232" s="55">
        <v>1</v>
      </c>
      <c r="F232" s="56" t="s">
        <v>682</v>
      </c>
      <c r="G232" s="57" t="s">
        <v>683</v>
      </c>
      <c r="H232" s="57" t="s">
        <v>853</v>
      </c>
      <c r="I232" s="58" t="s">
        <v>1495</v>
      </c>
      <c r="J232" s="59" t="s">
        <v>1496</v>
      </c>
      <c r="K232" s="59" t="s">
        <v>1497</v>
      </c>
      <c r="L232" s="59" t="s">
        <v>981</v>
      </c>
      <c r="M232" s="59" t="s">
        <v>561</v>
      </c>
      <c r="N232" s="59" t="s">
        <v>933</v>
      </c>
      <c r="O232" s="60">
        <v>15461180.48</v>
      </c>
      <c r="P232" s="60">
        <v>914.58</v>
      </c>
      <c r="Q232" s="60">
        <v>141657.39000000001</v>
      </c>
      <c r="R232" s="60">
        <v>14589777.58</v>
      </c>
      <c r="S232" s="61" t="s">
        <v>1923</v>
      </c>
      <c r="T232" s="60">
        <v>1013974.87</v>
      </c>
      <c r="U232" s="62" t="s">
        <v>946</v>
      </c>
      <c r="V232" s="63" t="s">
        <v>1924</v>
      </c>
      <c r="W232" s="64">
        <f t="shared" si="8"/>
        <v>1525</v>
      </c>
    </row>
    <row r="233" spans="1:28" s="10" customFormat="1" ht="213.75" customHeight="1">
      <c r="A233" s="52">
        <v>11</v>
      </c>
      <c r="B233" s="53" t="s">
        <v>1089</v>
      </c>
      <c r="C233" s="54" t="s">
        <v>142</v>
      </c>
      <c r="D233" s="54" t="s">
        <v>753</v>
      </c>
      <c r="E233" s="55">
        <v>1</v>
      </c>
      <c r="F233" s="56" t="s">
        <v>682</v>
      </c>
      <c r="G233" s="57" t="s">
        <v>683</v>
      </c>
      <c r="H233" s="57" t="s">
        <v>84</v>
      </c>
      <c r="I233" s="58" t="s">
        <v>1506</v>
      </c>
      <c r="J233" s="59" t="s">
        <v>1507</v>
      </c>
      <c r="K233" s="59" t="s">
        <v>1508</v>
      </c>
      <c r="L233" s="59" t="s">
        <v>981</v>
      </c>
      <c r="M233" s="59" t="s">
        <v>561</v>
      </c>
      <c r="N233" s="59" t="s">
        <v>933</v>
      </c>
      <c r="O233" s="60">
        <v>10061390.800000001</v>
      </c>
      <c r="P233" s="60">
        <v>50000</v>
      </c>
      <c r="Q233" s="60">
        <v>140863.75</v>
      </c>
      <c r="R233" s="60">
        <v>10018059.869999999</v>
      </c>
      <c r="S233" s="61" t="s">
        <v>1697</v>
      </c>
      <c r="T233" s="60">
        <v>10234194.68</v>
      </c>
      <c r="U233" s="62" t="s">
        <v>946</v>
      </c>
      <c r="V233" s="63" t="s">
        <v>1509</v>
      </c>
      <c r="W233" s="64">
        <f t="shared" si="8"/>
        <v>1528</v>
      </c>
    </row>
    <row r="234" spans="1:28" s="10" customFormat="1" ht="213" customHeight="1">
      <c r="A234" s="52">
        <v>11</v>
      </c>
      <c r="B234" s="53" t="s">
        <v>1089</v>
      </c>
      <c r="C234" s="54" t="s">
        <v>142</v>
      </c>
      <c r="D234" s="54" t="s">
        <v>753</v>
      </c>
      <c r="E234" s="55">
        <v>1</v>
      </c>
      <c r="F234" s="56" t="s">
        <v>682</v>
      </c>
      <c r="G234" s="57" t="s">
        <v>683</v>
      </c>
      <c r="H234" s="57" t="s">
        <v>398</v>
      </c>
      <c r="I234" s="58" t="s">
        <v>1704</v>
      </c>
      <c r="J234" s="59" t="s">
        <v>1507</v>
      </c>
      <c r="K234" s="59" t="s">
        <v>1705</v>
      </c>
      <c r="L234" s="59" t="s">
        <v>981</v>
      </c>
      <c r="M234" s="59" t="s">
        <v>1113</v>
      </c>
      <c r="N234" s="59" t="s">
        <v>933</v>
      </c>
      <c r="O234" s="60">
        <v>0</v>
      </c>
      <c r="P234" s="60">
        <v>0</v>
      </c>
      <c r="Q234" s="60">
        <v>0</v>
      </c>
      <c r="R234" s="60">
        <v>0</v>
      </c>
      <c r="S234" s="61" t="s">
        <v>1706</v>
      </c>
      <c r="T234" s="60">
        <v>0</v>
      </c>
      <c r="U234" s="62" t="s">
        <v>946</v>
      </c>
      <c r="V234" s="63" t="s">
        <v>1925</v>
      </c>
      <c r="W234" s="64">
        <f t="shared" si="8"/>
        <v>1539</v>
      </c>
    </row>
    <row r="235" spans="1:28" s="10" customFormat="1" ht="228.75" customHeight="1">
      <c r="A235" s="52">
        <v>11</v>
      </c>
      <c r="B235" s="53" t="s">
        <v>1089</v>
      </c>
      <c r="C235" s="54" t="s">
        <v>142</v>
      </c>
      <c r="D235" s="54" t="s">
        <v>753</v>
      </c>
      <c r="E235" s="55">
        <v>1</v>
      </c>
      <c r="F235" s="56" t="s">
        <v>682</v>
      </c>
      <c r="G235" s="57" t="s">
        <v>683</v>
      </c>
      <c r="H235" s="57" t="s">
        <v>1707</v>
      </c>
      <c r="I235" s="58" t="s">
        <v>1708</v>
      </c>
      <c r="J235" s="59" t="s">
        <v>1709</v>
      </c>
      <c r="K235" s="59" t="s">
        <v>1710</v>
      </c>
      <c r="L235" s="59" t="s">
        <v>981</v>
      </c>
      <c r="M235" s="59" t="s">
        <v>898</v>
      </c>
      <c r="N235" s="59" t="s">
        <v>933</v>
      </c>
      <c r="O235" s="60">
        <v>0</v>
      </c>
      <c r="P235" s="60">
        <v>102442604.20999999</v>
      </c>
      <c r="Q235" s="60">
        <v>1805076.16</v>
      </c>
      <c r="R235" s="60">
        <v>0</v>
      </c>
      <c r="S235" s="61" t="s">
        <v>1711</v>
      </c>
      <c r="T235" s="60">
        <v>104247680.37</v>
      </c>
      <c r="U235" s="62" t="s">
        <v>946</v>
      </c>
      <c r="V235" s="63" t="s">
        <v>1926</v>
      </c>
      <c r="W235" s="64">
        <f t="shared" si="8"/>
        <v>1540</v>
      </c>
    </row>
    <row r="236" spans="1:28" s="51" customFormat="1" ht="20.25" customHeight="1" outlineLevel="2">
      <c r="A236" s="73"/>
      <c r="B236" s="98" t="s">
        <v>409</v>
      </c>
      <c r="C236" s="99"/>
      <c r="D236" s="99"/>
      <c r="E236" s="74">
        <f>SUBTOTAL(9,E237:E240)</f>
        <v>4</v>
      </c>
      <c r="F236" s="75"/>
      <c r="G236" s="75"/>
      <c r="H236" s="75"/>
      <c r="I236" s="76"/>
      <c r="J236" s="75"/>
      <c r="K236" s="75"/>
      <c r="L236" s="75"/>
      <c r="M236" s="75"/>
      <c r="N236" s="75"/>
      <c r="O236" s="77"/>
      <c r="P236" s="77"/>
      <c r="Q236" s="77"/>
      <c r="R236" s="77"/>
      <c r="S236" s="75"/>
      <c r="T236" s="77"/>
      <c r="U236" s="75"/>
      <c r="V236" s="78"/>
      <c r="W236" s="76"/>
      <c r="X236" s="10"/>
      <c r="Y236" s="10"/>
      <c r="Z236" s="44"/>
      <c r="AA236" s="44"/>
      <c r="AB236" s="44"/>
    </row>
    <row r="237" spans="1:28" s="10" customFormat="1" ht="161.25" customHeight="1">
      <c r="A237" s="52">
        <v>11</v>
      </c>
      <c r="B237" s="53" t="s">
        <v>1089</v>
      </c>
      <c r="C237" s="54" t="s">
        <v>142</v>
      </c>
      <c r="D237" s="54" t="s">
        <v>1101</v>
      </c>
      <c r="E237" s="55">
        <v>1</v>
      </c>
      <c r="F237" s="56">
        <v>700</v>
      </c>
      <c r="G237" s="57" t="s">
        <v>939</v>
      </c>
      <c r="H237" s="57" t="s">
        <v>370</v>
      </c>
      <c r="I237" s="58">
        <v>20041170001377</v>
      </c>
      <c r="J237" s="59" t="s">
        <v>1224</v>
      </c>
      <c r="K237" s="59" t="s">
        <v>902</v>
      </c>
      <c r="L237" s="59" t="s">
        <v>981</v>
      </c>
      <c r="M237" s="59" t="s">
        <v>900</v>
      </c>
      <c r="N237" s="59" t="s">
        <v>938</v>
      </c>
      <c r="O237" s="60">
        <v>47559771.609999999</v>
      </c>
      <c r="P237" s="60">
        <v>0</v>
      </c>
      <c r="Q237" s="60">
        <v>2148953.73</v>
      </c>
      <c r="R237" s="60">
        <v>770606.62</v>
      </c>
      <c r="S237" s="61" t="s">
        <v>1355</v>
      </c>
      <c r="T237" s="60">
        <v>48938118.719999999</v>
      </c>
      <c r="U237" s="62" t="s">
        <v>946</v>
      </c>
      <c r="V237" s="63" t="s">
        <v>1927</v>
      </c>
      <c r="W237" s="64">
        <f>IF(OR(LEFT(I237)="7",LEFT(I237,1)="8"),VALUE(RIGHT(I237,3)),VALUE(RIGHT(I237,4)))</f>
        <v>1377</v>
      </c>
    </row>
    <row r="238" spans="1:28" s="10" customFormat="1" ht="117.75" customHeight="1">
      <c r="A238" s="52">
        <v>11</v>
      </c>
      <c r="B238" s="53" t="s">
        <v>1089</v>
      </c>
      <c r="C238" s="54" t="s">
        <v>142</v>
      </c>
      <c r="D238" s="54" t="s">
        <v>1101</v>
      </c>
      <c r="E238" s="55">
        <v>1</v>
      </c>
      <c r="F238" s="56" t="s">
        <v>809</v>
      </c>
      <c r="G238" s="57" t="s">
        <v>363</v>
      </c>
      <c r="H238" s="57" t="s">
        <v>903</v>
      </c>
      <c r="I238" s="58" t="s">
        <v>904</v>
      </c>
      <c r="J238" s="59" t="s">
        <v>905</v>
      </c>
      <c r="K238" s="59" t="s">
        <v>96</v>
      </c>
      <c r="L238" s="59" t="s">
        <v>981</v>
      </c>
      <c r="M238" s="59" t="s">
        <v>900</v>
      </c>
      <c r="N238" s="59" t="s">
        <v>337</v>
      </c>
      <c r="O238" s="60">
        <v>28263645.91</v>
      </c>
      <c r="P238" s="60">
        <v>0</v>
      </c>
      <c r="Q238" s="60">
        <v>1272821.72</v>
      </c>
      <c r="R238" s="60">
        <v>3466349.88</v>
      </c>
      <c r="S238" s="61" t="s">
        <v>1310</v>
      </c>
      <c r="T238" s="60">
        <v>26070117.75</v>
      </c>
      <c r="U238" s="62" t="s">
        <v>946</v>
      </c>
      <c r="V238" s="63" t="s">
        <v>1712</v>
      </c>
      <c r="W238" s="64">
        <f>IF(OR(LEFT(I238)="7",LEFT(I238,1)="8"),VALUE(RIGHT(I238,3)),VALUE(RIGHT(I238,4)))</f>
        <v>1328</v>
      </c>
    </row>
    <row r="239" spans="1:28" s="10" customFormat="1" ht="101.25" customHeight="1">
      <c r="A239" s="52">
        <v>11</v>
      </c>
      <c r="B239" s="53" t="s">
        <v>1089</v>
      </c>
      <c r="C239" s="54" t="s">
        <v>142</v>
      </c>
      <c r="D239" s="54" t="s">
        <v>1101</v>
      </c>
      <c r="E239" s="55">
        <v>1</v>
      </c>
      <c r="F239" s="56" t="s">
        <v>809</v>
      </c>
      <c r="G239" s="57" t="s">
        <v>363</v>
      </c>
      <c r="H239" s="57" t="s">
        <v>97</v>
      </c>
      <c r="I239" s="58" t="s">
        <v>98</v>
      </c>
      <c r="J239" s="59" t="s">
        <v>739</v>
      </c>
      <c r="K239" s="59" t="s">
        <v>165</v>
      </c>
      <c r="L239" s="59" t="s">
        <v>981</v>
      </c>
      <c r="M239" s="59" t="s">
        <v>900</v>
      </c>
      <c r="N239" s="59" t="s">
        <v>337</v>
      </c>
      <c r="O239" s="60">
        <v>0</v>
      </c>
      <c r="P239" s="60">
        <v>0</v>
      </c>
      <c r="Q239" s="60">
        <v>0</v>
      </c>
      <c r="R239" s="60">
        <v>0</v>
      </c>
      <c r="S239" s="61" t="s">
        <v>1130</v>
      </c>
      <c r="T239" s="60">
        <v>0</v>
      </c>
      <c r="U239" s="62" t="s">
        <v>946</v>
      </c>
      <c r="V239" s="63" t="s">
        <v>1514</v>
      </c>
      <c r="W239" s="64">
        <f>IF(OR(LEFT(I239)="7",LEFT(I239,1)="8"),VALUE(RIGHT(I239,3)),VALUE(RIGHT(I239,4)))</f>
        <v>1072</v>
      </c>
    </row>
    <row r="240" spans="1:28" s="10" customFormat="1" ht="110.25" customHeight="1">
      <c r="A240" s="52">
        <v>11</v>
      </c>
      <c r="B240" s="53" t="s">
        <v>1089</v>
      </c>
      <c r="C240" s="54" t="s">
        <v>142</v>
      </c>
      <c r="D240" s="54" t="s">
        <v>1101</v>
      </c>
      <c r="E240" s="55">
        <v>1</v>
      </c>
      <c r="F240" s="56" t="s">
        <v>809</v>
      </c>
      <c r="G240" s="57" t="s">
        <v>363</v>
      </c>
      <c r="H240" s="57" t="s">
        <v>166</v>
      </c>
      <c r="I240" s="58" t="s">
        <v>167</v>
      </c>
      <c r="J240" s="59" t="s">
        <v>168</v>
      </c>
      <c r="K240" s="59" t="s">
        <v>1035</v>
      </c>
      <c r="L240" s="59" t="s">
        <v>981</v>
      </c>
      <c r="M240" s="59" t="s">
        <v>900</v>
      </c>
      <c r="N240" s="59" t="s">
        <v>337</v>
      </c>
      <c r="O240" s="60">
        <v>0</v>
      </c>
      <c r="P240" s="60">
        <v>0</v>
      </c>
      <c r="Q240" s="60">
        <v>0</v>
      </c>
      <c r="R240" s="60">
        <v>0</v>
      </c>
      <c r="S240" s="61" t="s">
        <v>1131</v>
      </c>
      <c r="T240" s="60">
        <v>0</v>
      </c>
      <c r="U240" s="62" t="s">
        <v>946</v>
      </c>
      <c r="V240" s="63" t="s">
        <v>1515</v>
      </c>
      <c r="W240" s="64">
        <f>IF(OR(LEFT(I240)="7",LEFT(I240,1)="8"),VALUE(RIGHT(I240,3)),VALUE(RIGHT(I240,4)))</f>
        <v>339</v>
      </c>
    </row>
    <row r="241" spans="1:28" s="44" customFormat="1" ht="20.25" customHeight="1" outlineLevel="1">
      <c r="A241" s="79"/>
      <c r="B241" s="96" t="s">
        <v>408</v>
      </c>
      <c r="C241" s="97"/>
      <c r="D241" s="97"/>
      <c r="E241" s="80">
        <f>SUBTOTAL(9,E243:E247)</f>
        <v>4</v>
      </c>
      <c r="F241" s="81"/>
      <c r="G241" s="81"/>
      <c r="H241" s="81"/>
      <c r="I241" s="82"/>
      <c r="J241" s="81"/>
      <c r="K241" s="81"/>
      <c r="L241" s="81"/>
      <c r="M241" s="81"/>
      <c r="N241" s="81"/>
      <c r="O241" s="83"/>
      <c r="P241" s="83"/>
      <c r="Q241" s="83"/>
      <c r="R241" s="83"/>
      <c r="S241" s="81"/>
      <c r="T241" s="83"/>
      <c r="U241" s="81"/>
      <c r="V241" s="84"/>
      <c r="W241" s="82"/>
      <c r="X241" s="10"/>
      <c r="Y241" s="10"/>
      <c r="Z241" s="51"/>
      <c r="AA241" s="51"/>
      <c r="AB241" s="51"/>
    </row>
    <row r="242" spans="1:28" s="51" customFormat="1" ht="20.25" customHeight="1" outlineLevel="2">
      <c r="A242" s="45"/>
      <c r="B242" s="90" t="s">
        <v>406</v>
      </c>
      <c r="C242" s="91"/>
      <c r="D242" s="91"/>
      <c r="E242" s="46">
        <f>SUBTOTAL(9,E243:E245)</f>
        <v>3</v>
      </c>
      <c r="F242" s="47"/>
      <c r="G242" s="47"/>
      <c r="H242" s="47"/>
      <c r="I242" s="48"/>
      <c r="J242" s="47"/>
      <c r="K242" s="47"/>
      <c r="L242" s="47"/>
      <c r="M242" s="47"/>
      <c r="N242" s="47"/>
      <c r="O242" s="49"/>
      <c r="P242" s="49"/>
      <c r="Q242" s="49"/>
      <c r="R242" s="49"/>
      <c r="S242" s="47"/>
      <c r="T242" s="49"/>
      <c r="U242" s="47"/>
      <c r="V242" s="50"/>
      <c r="W242" s="48"/>
      <c r="X242" s="44"/>
      <c r="Y242" s="10"/>
      <c r="Z242" s="10"/>
      <c r="AA242" s="10"/>
      <c r="AB242" s="10"/>
    </row>
    <row r="243" spans="1:28" s="10" customFormat="1" ht="161.25" customHeight="1">
      <c r="A243" s="52">
        <v>11</v>
      </c>
      <c r="B243" s="53" t="s">
        <v>1089</v>
      </c>
      <c r="C243" s="54" t="s">
        <v>95</v>
      </c>
      <c r="D243" s="54" t="s">
        <v>285</v>
      </c>
      <c r="E243" s="55">
        <v>1</v>
      </c>
      <c r="F243" s="56">
        <v>711</v>
      </c>
      <c r="G243" s="57" t="s">
        <v>1111</v>
      </c>
      <c r="H243" s="57" t="s">
        <v>939</v>
      </c>
      <c r="I243" s="58">
        <v>20101171101533</v>
      </c>
      <c r="J243" s="59" t="s">
        <v>1516</v>
      </c>
      <c r="K243" s="59" t="s">
        <v>1517</v>
      </c>
      <c r="L243" s="59" t="s">
        <v>981</v>
      </c>
      <c r="M243" s="59" t="s">
        <v>900</v>
      </c>
      <c r="N243" s="59" t="s">
        <v>1100</v>
      </c>
      <c r="O243" s="60">
        <v>0</v>
      </c>
      <c r="P243" s="60">
        <v>0</v>
      </c>
      <c r="Q243" s="60">
        <v>6572841.5099999998</v>
      </c>
      <c r="R243" s="60">
        <v>96247987.689999998</v>
      </c>
      <c r="S243" s="61" t="s">
        <v>1928</v>
      </c>
      <c r="T243" s="60">
        <v>235438036.25</v>
      </c>
      <c r="U243" s="62" t="s">
        <v>946</v>
      </c>
      <c r="V243" s="63" t="s">
        <v>1713</v>
      </c>
      <c r="W243" s="64">
        <f>IF(OR(LEFT(I243)="7",LEFT(I243,1)="8"),VALUE(RIGHT(I243,3)),VALUE(RIGHT(I243,4)))</f>
        <v>1533</v>
      </c>
    </row>
    <row r="244" spans="1:28" s="10" customFormat="1" ht="161.25" customHeight="1">
      <c r="A244" s="52">
        <v>11</v>
      </c>
      <c r="B244" s="53" t="s">
        <v>1089</v>
      </c>
      <c r="C244" s="54" t="s">
        <v>95</v>
      </c>
      <c r="D244" s="54" t="s">
        <v>285</v>
      </c>
      <c r="E244" s="55">
        <v>1</v>
      </c>
      <c r="F244" s="56" t="s">
        <v>918</v>
      </c>
      <c r="G244" s="57" t="s">
        <v>708</v>
      </c>
      <c r="H244" s="57" t="s">
        <v>708</v>
      </c>
      <c r="I244" s="58" t="s">
        <v>169</v>
      </c>
      <c r="J244" s="59" t="s">
        <v>170</v>
      </c>
      <c r="K244" s="59" t="s">
        <v>1036</v>
      </c>
      <c r="L244" s="59" t="s">
        <v>335</v>
      </c>
      <c r="M244" s="59" t="s">
        <v>336</v>
      </c>
      <c r="N244" s="59" t="s">
        <v>337</v>
      </c>
      <c r="O244" s="60">
        <v>1540548</v>
      </c>
      <c r="P244" s="60">
        <v>34196580</v>
      </c>
      <c r="Q244" s="60">
        <v>126965</v>
      </c>
      <c r="R244" s="60">
        <v>21450330</v>
      </c>
      <c r="S244" s="61" t="s">
        <v>1929</v>
      </c>
      <c r="T244" s="60">
        <v>14413763</v>
      </c>
      <c r="U244" s="62" t="s">
        <v>338</v>
      </c>
      <c r="V244" s="63" t="s">
        <v>1930</v>
      </c>
      <c r="W244" s="64">
        <f>IF(OR(LEFT(I244)="7",LEFT(I244,1)="8"),VALUE(RIGHT(I244,3)),VALUE(RIGHT(I244,4)))</f>
        <v>76</v>
      </c>
    </row>
    <row r="245" spans="1:28" s="10" customFormat="1" ht="161.25" customHeight="1">
      <c r="A245" s="52">
        <v>11</v>
      </c>
      <c r="B245" s="53" t="s">
        <v>1089</v>
      </c>
      <c r="C245" s="54" t="s">
        <v>95</v>
      </c>
      <c r="D245" s="54" t="s">
        <v>285</v>
      </c>
      <c r="E245" s="55">
        <v>1</v>
      </c>
      <c r="F245" s="56" t="s">
        <v>918</v>
      </c>
      <c r="G245" s="57" t="s">
        <v>708</v>
      </c>
      <c r="H245" s="57" t="s">
        <v>708</v>
      </c>
      <c r="I245" s="58" t="s">
        <v>175</v>
      </c>
      <c r="J245" s="59" t="s">
        <v>176</v>
      </c>
      <c r="K245" s="59" t="s">
        <v>1037</v>
      </c>
      <c r="L245" s="59" t="s">
        <v>981</v>
      </c>
      <c r="M245" s="59" t="s">
        <v>900</v>
      </c>
      <c r="N245" s="59" t="s">
        <v>337</v>
      </c>
      <c r="O245" s="60">
        <v>677472970.86000001</v>
      </c>
      <c r="P245" s="60">
        <v>524351013.31</v>
      </c>
      <c r="Q245" s="60">
        <v>25790816.550000001</v>
      </c>
      <c r="R245" s="60">
        <v>684111530.60000002</v>
      </c>
      <c r="S245" s="61" t="s">
        <v>1931</v>
      </c>
      <c r="T245" s="60">
        <v>734763008.5</v>
      </c>
      <c r="U245" s="62" t="s">
        <v>946</v>
      </c>
      <c r="V245" s="63" t="s">
        <v>1932</v>
      </c>
      <c r="W245" s="64">
        <f>IF(OR(LEFT(I245)="7",LEFT(I245,1)="8"),VALUE(RIGHT(I245,3)),VALUE(RIGHT(I245,4)))</f>
        <v>92</v>
      </c>
    </row>
    <row r="246" spans="1:28" s="51" customFormat="1" ht="20.25" customHeight="1" outlineLevel="2">
      <c r="A246" s="73"/>
      <c r="B246" s="98" t="s">
        <v>409</v>
      </c>
      <c r="C246" s="99"/>
      <c r="D246" s="99"/>
      <c r="E246" s="74">
        <f>SUBTOTAL(9,E247)</f>
        <v>1</v>
      </c>
      <c r="F246" s="75"/>
      <c r="G246" s="75"/>
      <c r="H246" s="75"/>
      <c r="I246" s="76"/>
      <c r="J246" s="75"/>
      <c r="K246" s="75"/>
      <c r="L246" s="75"/>
      <c r="M246" s="75"/>
      <c r="N246" s="75"/>
      <c r="O246" s="77"/>
      <c r="P246" s="77"/>
      <c r="Q246" s="77"/>
      <c r="R246" s="77"/>
      <c r="S246" s="75"/>
      <c r="T246" s="77"/>
      <c r="U246" s="75"/>
      <c r="V246" s="78"/>
      <c r="W246" s="76"/>
      <c r="X246" s="10"/>
      <c r="Y246" s="10"/>
      <c r="Z246" s="10"/>
      <c r="AA246" s="10"/>
      <c r="AB246" s="10"/>
    </row>
    <row r="247" spans="1:28" s="10" customFormat="1" ht="161.25" customHeight="1">
      <c r="A247" s="52">
        <v>11</v>
      </c>
      <c r="B247" s="53" t="s">
        <v>1089</v>
      </c>
      <c r="C247" s="54" t="s">
        <v>95</v>
      </c>
      <c r="D247" s="54" t="s">
        <v>1101</v>
      </c>
      <c r="E247" s="55">
        <v>1</v>
      </c>
      <c r="F247" s="56" t="s">
        <v>918</v>
      </c>
      <c r="G247" s="57" t="s">
        <v>708</v>
      </c>
      <c r="H247" s="57" t="s">
        <v>177</v>
      </c>
      <c r="I247" s="58">
        <v>700011200227</v>
      </c>
      <c r="J247" s="59" t="s">
        <v>178</v>
      </c>
      <c r="K247" s="59" t="s">
        <v>179</v>
      </c>
      <c r="L247" s="59" t="s">
        <v>981</v>
      </c>
      <c r="M247" s="59" t="s">
        <v>591</v>
      </c>
      <c r="N247" s="59" t="s">
        <v>337</v>
      </c>
      <c r="O247" s="60">
        <v>0</v>
      </c>
      <c r="P247" s="60">
        <v>0</v>
      </c>
      <c r="Q247" s="60">
        <v>0</v>
      </c>
      <c r="R247" s="60">
        <v>0</v>
      </c>
      <c r="S247" s="61" t="s">
        <v>1714</v>
      </c>
      <c r="T247" s="60">
        <v>0</v>
      </c>
      <c r="U247" s="62" t="s">
        <v>946</v>
      </c>
      <c r="V247" s="63" t="s">
        <v>1933</v>
      </c>
      <c r="W247" s="64">
        <f>IF(OR(LEFT(I247)="7",LEFT(I247,1)="8"),VALUE(RIGHT(I247,3)),VALUE(RIGHT(I247,4)))</f>
        <v>227</v>
      </c>
    </row>
    <row r="248" spans="1:28" s="44" customFormat="1" ht="20.25" customHeight="1" outlineLevel="1">
      <c r="A248" s="79"/>
      <c r="B248" s="96" t="s">
        <v>410</v>
      </c>
      <c r="C248" s="97"/>
      <c r="D248" s="97"/>
      <c r="E248" s="80">
        <f>SUBTOTAL(9,E249:E252)</f>
        <v>3</v>
      </c>
      <c r="F248" s="81"/>
      <c r="G248" s="81"/>
      <c r="H248" s="81"/>
      <c r="I248" s="82"/>
      <c r="J248" s="81"/>
      <c r="K248" s="81"/>
      <c r="L248" s="81"/>
      <c r="M248" s="81"/>
      <c r="N248" s="81"/>
      <c r="O248" s="83"/>
      <c r="P248" s="83"/>
      <c r="Q248" s="83"/>
      <c r="R248" s="83"/>
      <c r="S248" s="81"/>
      <c r="T248" s="83"/>
      <c r="U248" s="81"/>
      <c r="V248" s="84"/>
      <c r="W248" s="82"/>
      <c r="X248" s="10"/>
      <c r="Y248" s="10"/>
      <c r="Z248" s="37"/>
      <c r="AA248" s="37"/>
      <c r="AB248" s="37"/>
    </row>
    <row r="249" spans="1:28" s="51" customFormat="1" ht="20.25" customHeight="1" outlineLevel="2">
      <c r="A249" s="45"/>
      <c r="B249" s="90" t="s">
        <v>406</v>
      </c>
      <c r="C249" s="91"/>
      <c r="D249" s="91"/>
      <c r="E249" s="46">
        <f>SUBTOTAL(9,E250:E252)</f>
        <v>3</v>
      </c>
      <c r="F249" s="47"/>
      <c r="G249" s="47"/>
      <c r="H249" s="47"/>
      <c r="I249" s="48"/>
      <c r="J249" s="47"/>
      <c r="K249" s="47"/>
      <c r="L249" s="47"/>
      <c r="M249" s="47"/>
      <c r="N249" s="47"/>
      <c r="O249" s="49"/>
      <c r="P249" s="49"/>
      <c r="Q249" s="49"/>
      <c r="R249" s="49"/>
      <c r="S249" s="47"/>
      <c r="T249" s="49"/>
      <c r="U249" s="47"/>
      <c r="V249" s="50"/>
      <c r="W249" s="48"/>
      <c r="X249" s="44"/>
      <c r="Y249" s="10"/>
      <c r="Z249" s="44"/>
      <c r="AA249" s="44"/>
      <c r="AB249" s="44"/>
    </row>
    <row r="250" spans="1:28" s="10" customFormat="1" ht="161.25" customHeight="1">
      <c r="A250" s="52">
        <v>11</v>
      </c>
      <c r="B250" s="53" t="s">
        <v>1089</v>
      </c>
      <c r="C250" s="54" t="s">
        <v>232</v>
      </c>
      <c r="D250" s="54" t="s">
        <v>285</v>
      </c>
      <c r="E250" s="55">
        <v>1</v>
      </c>
      <c r="F250" s="56">
        <v>311</v>
      </c>
      <c r="G250" s="57" t="s">
        <v>180</v>
      </c>
      <c r="H250" s="57" t="s">
        <v>180</v>
      </c>
      <c r="I250" s="58">
        <v>20001170001117</v>
      </c>
      <c r="J250" s="59" t="s">
        <v>181</v>
      </c>
      <c r="K250" s="59" t="s">
        <v>1166</v>
      </c>
      <c r="L250" s="59" t="s">
        <v>758</v>
      </c>
      <c r="M250" s="59" t="s">
        <v>1167</v>
      </c>
      <c r="N250" s="59" t="s">
        <v>337</v>
      </c>
      <c r="O250" s="60">
        <v>0</v>
      </c>
      <c r="P250" s="60">
        <v>3448852.8</v>
      </c>
      <c r="Q250" s="60">
        <v>3858.59</v>
      </c>
      <c r="R250" s="60">
        <v>2081574.52</v>
      </c>
      <c r="S250" s="61" t="s">
        <v>1934</v>
      </c>
      <c r="T250" s="60">
        <v>30925743.390000001</v>
      </c>
      <c r="U250" s="62" t="s">
        <v>946</v>
      </c>
      <c r="V250" s="63" t="s">
        <v>1935</v>
      </c>
      <c r="W250" s="64">
        <f>IF(OR(LEFT(I250)="7",LEFT(I250,1)="8"),VALUE(RIGHT(I250,3)),VALUE(RIGHT(I250,4)))</f>
        <v>1117</v>
      </c>
    </row>
    <row r="251" spans="1:28" s="10" customFormat="1" ht="161.25" customHeight="1">
      <c r="A251" s="52">
        <v>11</v>
      </c>
      <c r="B251" s="53" t="s">
        <v>1089</v>
      </c>
      <c r="C251" s="54" t="s">
        <v>232</v>
      </c>
      <c r="D251" s="54" t="s">
        <v>285</v>
      </c>
      <c r="E251" s="55">
        <v>1</v>
      </c>
      <c r="F251" s="56">
        <v>315</v>
      </c>
      <c r="G251" s="57" t="s">
        <v>1168</v>
      </c>
      <c r="H251" s="57" t="s">
        <v>1168</v>
      </c>
      <c r="I251" s="58">
        <v>20001111301060</v>
      </c>
      <c r="J251" s="59" t="s">
        <v>1169</v>
      </c>
      <c r="K251" s="59" t="s">
        <v>1170</v>
      </c>
      <c r="L251" s="59" t="s">
        <v>758</v>
      </c>
      <c r="M251" s="59" t="s">
        <v>1167</v>
      </c>
      <c r="N251" s="59" t="s">
        <v>337</v>
      </c>
      <c r="O251" s="60">
        <v>0</v>
      </c>
      <c r="P251" s="60">
        <v>0</v>
      </c>
      <c r="Q251" s="60">
        <v>0</v>
      </c>
      <c r="R251" s="60">
        <v>0</v>
      </c>
      <c r="S251" s="61" t="s">
        <v>51</v>
      </c>
      <c r="T251" s="60">
        <v>0</v>
      </c>
      <c r="U251" s="62" t="s">
        <v>338</v>
      </c>
      <c r="V251" s="63" t="s">
        <v>1518</v>
      </c>
      <c r="W251" s="64">
        <f>IF(OR(LEFT(I251)="7",LEFT(I251,1)="8"),VALUE(RIGHT(I251,3)),VALUE(RIGHT(I251,4)))</f>
        <v>1060</v>
      </c>
    </row>
    <row r="252" spans="1:28" s="10" customFormat="1" ht="161.25" customHeight="1">
      <c r="A252" s="52">
        <v>11</v>
      </c>
      <c r="B252" s="53" t="s">
        <v>1089</v>
      </c>
      <c r="C252" s="54" t="s">
        <v>232</v>
      </c>
      <c r="D252" s="54" t="s">
        <v>285</v>
      </c>
      <c r="E252" s="55">
        <v>1</v>
      </c>
      <c r="F252" s="56">
        <v>315</v>
      </c>
      <c r="G252" s="57" t="s">
        <v>1168</v>
      </c>
      <c r="H252" s="57" t="s">
        <v>1168</v>
      </c>
      <c r="I252" s="58">
        <v>20021111201289</v>
      </c>
      <c r="J252" s="59" t="s">
        <v>1171</v>
      </c>
      <c r="K252" s="59" t="s">
        <v>1172</v>
      </c>
      <c r="L252" s="59" t="s">
        <v>758</v>
      </c>
      <c r="M252" s="59" t="s">
        <v>1167</v>
      </c>
      <c r="N252" s="59" t="s">
        <v>933</v>
      </c>
      <c r="O252" s="60">
        <v>0</v>
      </c>
      <c r="P252" s="60">
        <v>0</v>
      </c>
      <c r="Q252" s="60">
        <v>0</v>
      </c>
      <c r="R252" s="60">
        <v>0</v>
      </c>
      <c r="S252" s="61" t="s">
        <v>52</v>
      </c>
      <c r="T252" s="60">
        <v>0</v>
      </c>
      <c r="U252" s="62" t="s">
        <v>338</v>
      </c>
      <c r="V252" s="63" t="s">
        <v>1519</v>
      </c>
      <c r="W252" s="64">
        <f>IF(OR(LEFT(I252)="7",LEFT(I252,1)="8"),VALUE(RIGHT(I252,3)),VALUE(RIGHT(I252,4)))</f>
        <v>1289</v>
      </c>
    </row>
    <row r="253" spans="1:28" s="37" customFormat="1" ht="20.25" customHeight="1" outlineLevel="3">
      <c r="A253" s="65"/>
      <c r="B253" s="92" t="s">
        <v>1173</v>
      </c>
      <c r="C253" s="93"/>
      <c r="D253" s="93"/>
      <c r="E253" s="66">
        <f>SUBTOTAL(9,E254:E260)</f>
        <v>5</v>
      </c>
      <c r="F253" s="67"/>
      <c r="G253" s="67"/>
      <c r="H253" s="67"/>
      <c r="I253" s="68"/>
      <c r="J253" s="67"/>
      <c r="K253" s="67"/>
      <c r="L253" s="67"/>
      <c r="M253" s="67"/>
      <c r="N253" s="67"/>
      <c r="O253" s="69"/>
      <c r="P253" s="70"/>
      <c r="Q253" s="70"/>
      <c r="R253" s="70"/>
      <c r="S253" s="67"/>
      <c r="T253" s="70"/>
      <c r="U253" s="67"/>
      <c r="V253" s="71"/>
      <c r="W253" s="72"/>
      <c r="X253" s="10"/>
      <c r="Y253" s="10"/>
      <c r="Z253" s="10"/>
      <c r="AA253" s="10"/>
      <c r="AB253" s="10"/>
    </row>
    <row r="254" spans="1:28" s="44" customFormat="1" ht="20.25" customHeight="1" outlineLevel="1">
      <c r="A254" s="38"/>
      <c r="B254" s="94" t="s">
        <v>952</v>
      </c>
      <c r="C254" s="95" t="s">
        <v>950</v>
      </c>
      <c r="D254" s="95"/>
      <c r="E254" s="39">
        <f>SUBTOTAL(9,E255:E260)</f>
        <v>5</v>
      </c>
      <c r="F254" s="40"/>
      <c r="G254" s="40"/>
      <c r="H254" s="40"/>
      <c r="I254" s="41"/>
      <c r="J254" s="40"/>
      <c r="K254" s="40"/>
      <c r="L254" s="40"/>
      <c r="M254" s="40"/>
      <c r="N254" s="40"/>
      <c r="O254" s="42"/>
      <c r="P254" s="42"/>
      <c r="Q254" s="42"/>
      <c r="R254" s="42"/>
      <c r="S254" s="40"/>
      <c r="T254" s="42"/>
      <c r="U254" s="40"/>
      <c r="V254" s="43"/>
      <c r="W254" s="41"/>
      <c r="X254" s="37"/>
      <c r="Y254" s="10"/>
      <c r="Z254" s="10"/>
      <c r="AA254" s="10"/>
      <c r="AB254" s="10"/>
    </row>
    <row r="255" spans="1:28" s="51" customFormat="1" ht="20.25" customHeight="1" outlineLevel="2">
      <c r="A255" s="45"/>
      <c r="B255" s="90" t="s">
        <v>406</v>
      </c>
      <c r="C255" s="91"/>
      <c r="D255" s="91"/>
      <c r="E255" s="46">
        <f>SUBTOTAL(9,E256:E260)</f>
        <v>5</v>
      </c>
      <c r="F255" s="47"/>
      <c r="G255" s="47"/>
      <c r="H255" s="47"/>
      <c r="I255" s="48"/>
      <c r="J255" s="47"/>
      <c r="K255" s="47"/>
      <c r="L255" s="47"/>
      <c r="M255" s="47"/>
      <c r="N255" s="47"/>
      <c r="O255" s="49"/>
      <c r="P255" s="49"/>
      <c r="Q255" s="49"/>
      <c r="R255" s="49"/>
      <c r="S255" s="47"/>
      <c r="T255" s="49"/>
      <c r="U255" s="47"/>
      <c r="V255" s="50"/>
      <c r="W255" s="48"/>
      <c r="X255" s="44"/>
      <c r="Y255" s="10"/>
      <c r="Z255" s="10"/>
      <c r="AA255" s="10"/>
      <c r="AB255" s="10"/>
    </row>
    <row r="256" spans="1:28" s="10" customFormat="1" ht="118.5" customHeight="1">
      <c r="A256" s="52">
        <v>12</v>
      </c>
      <c r="B256" s="53" t="s">
        <v>1173</v>
      </c>
      <c r="C256" s="54" t="s">
        <v>142</v>
      </c>
      <c r="D256" s="54" t="s">
        <v>285</v>
      </c>
      <c r="E256" s="55">
        <v>1</v>
      </c>
      <c r="F256" s="56" t="s">
        <v>391</v>
      </c>
      <c r="G256" s="57" t="s">
        <v>392</v>
      </c>
      <c r="H256" s="57" t="s">
        <v>392</v>
      </c>
      <c r="I256" s="58" t="s">
        <v>661</v>
      </c>
      <c r="J256" s="59" t="s">
        <v>662</v>
      </c>
      <c r="K256" s="59" t="s">
        <v>663</v>
      </c>
      <c r="L256" s="59" t="s">
        <v>981</v>
      </c>
      <c r="M256" s="59" t="s">
        <v>900</v>
      </c>
      <c r="N256" s="59" t="s">
        <v>933</v>
      </c>
      <c r="O256" s="60">
        <v>4410332.66</v>
      </c>
      <c r="P256" s="60">
        <v>0</v>
      </c>
      <c r="Q256" s="60">
        <v>83202.009999999995</v>
      </c>
      <c r="R256" s="60">
        <v>4493534.67</v>
      </c>
      <c r="S256" s="61" t="s">
        <v>1522</v>
      </c>
      <c r="T256" s="60">
        <v>0</v>
      </c>
      <c r="U256" s="62" t="s">
        <v>338</v>
      </c>
      <c r="V256" s="63" t="s">
        <v>1523</v>
      </c>
      <c r="W256" s="64">
        <f>IF(OR(LEFT(I256)="7",LEFT(I256,1)="8"),VALUE(RIGHT(I256,3)),VALUE(RIGHT(I256,4)))</f>
        <v>1507</v>
      </c>
    </row>
    <row r="257" spans="1:28" s="10" customFormat="1" ht="118.5" customHeight="1">
      <c r="A257" s="52">
        <v>12</v>
      </c>
      <c r="B257" s="53" t="s">
        <v>1173</v>
      </c>
      <c r="C257" s="54" t="s">
        <v>142</v>
      </c>
      <c r="D257" s="54" t="s">
        <v>285</v>
      </c>
      <c r="E257" s="55">
        <v>1</v>
      </c>
      <c r="F257" s="56" t="s">
        <v>391</v>
      </c>
      <c r="G257" s="57" t="s">
        <v>392</v>
      </c>
      <c r="H257" s="57" t="s">
        <v>392</v>
      </c>
      <c r="I257" s="58" t="s">
        <v>393</v>
      </c>
      <c r="J257" s="59" t="s">
        <v>120</v>
      </c>
      <c r="K257" s="59" t="s">
        <v>548</v>
      </c>
      <c r="L257" s="59" t="s">
        <v>758</v>
      </c>
      <c r="M257" s="59" t="s">
        <v>945</v>
      </c>
      <c r="N257" s="59" t="s">
        <v>933</v>
      </c>
      <c r="O257" s="60">
        <v>4877638.03</v>
      </c>
      <c r="P257" s="60">
        <v>0</v>
      </c>
      <c r="Q257" s="60">
        <v>92077.25</v>
      </c>
      <c r="R257" s="60">
        <v>4969715.28</v>
      </c>
      <c r="S257" s="61" t="s">
        <v>1520</v>
      </c>
      <c r="T257" s="60">
        <v>0</v>
      </c>
      <c r="U257" s="62" t="s">
        <v>338</v>
      </c>
      <c r="V257" s="63" t="s">
        <v>1521</v>
      </c>
      <c r="W257" s="64">
        <f>IF(OR(LEFT(I257)="7",LEFT(I257,1)="8"),VALUE(RIGHT(I257,3)),VALUE(RIGHT(I257,4)))</f>
        <v>1442</v>
      </c>
    </row>
    <row r="258" spans="1:28" s="10" customFormat="1" ht="118.5" customHeight="1">
      <c r="A258" s="52">
        <v>12</v>
      </c>
      <c r="B258" s="53" t="s">
        <v>1173</v>
      </c>
      <c r="C258" s="54" t="s">
        <v>142</v>
      </c>
      <c r="D258" s="54" t="s">
        <v>285</v>
      </c>
      <c r="E258" s="55">
        <v>1</v>
      </c>
      <c r="F258" s="56" t="s">
        <v>427</v>
      </c>
      <c r="G258" s="57" t="s">
        <v>428</v>
      </c>
      <c r="H258" s="57" t="s">
        <v>428</v>
      </c>
      <c r="I258" s="58" t="s">
        <v>429</v>
      </c>
      <c r="J258" s="59" t="s">
        <v>430</v>
      </c>
      <c r="K258" s="59" t="s">
        <v>567</v>
      </c>
      <c r="L258" s="59" t="s">
        <v>335</v>
      </c>
      <c r="M258" s="59" t="s">
        <v>336</v>
      </c>
      <c r="N258" s="59" t="s">
        <v>337</v>
      </c>
      <c r="O258" s="60">
        <v>13812672.140000001</v>
      </c>
      <c r="P258" s="60">
        <v>1206623.44</v>
      </c>
      <c r="Q258" s="60">
        <v>505883.01</v>
      </c>
      <c r="R258" s="60">
        <v>5783017.1600000001</v>
      </c>
      <c r="S258" s="61" t="s">
        <v>1936</v>
      </c>
      <c r="T258" s="60">
        <v>9742161.4299999997</v>
      </c>
      <c r="U258" s="62" t="s">
        <v>338</v>
      </c>
      <c r="V258" s="63" t="s">
        <v>1524</v>
      </c>
      <c r="W258" s="64">
        <f>IF(OR(LEFT(I258)="7",LEFT(I258,1)="8"),VALUE(RIGHT(I258,3)),VALUE(RIGHT(I258,4)))</f>
        <v>345</v>
      </c>
    </row>
    <row r="259" spans="1:28" s="10" customFormat="1" ht="118.5" customHeight="1">
      <c r="A259" s="52">
        <v>12</v>
      </c>
      <c r="B259" s="53" t="s">
        <v>1173</v>
      </c>
      <c r="C259" s="54" t="s">
        <v>142</v>
      </c>
      <c r="D259" s="54" t="s">
        <v>285</v>
      </c>
      <c r="E259" s="55">
        <v>1</v>
      </c>
      <c r="F259" s="56" t="s">
        <v>431</v>
      </c>
      <c r="G259" s="57" t="s">
        <v>432</v>
      </c>
      <c r="H259" s="57" t="s">
        <v>423</v>
      </c>
      <c r="I259" s="58" t="s">
        <v>433</v>
      </c>
      <c r="J259" s="59" t="s">
        <v>434</v>
      </c>
      <c r="K259" s="59" t="s">
        <v>435</v>
      </c>
      <c r="L259" s="59" t="s">
        <v>981</v>
      </c>
      <c r="M259" s="59" t="s">
        <v>1113</v>
      </c>
      <c r="N259" s="59" t="s">
        <v>938</v>
      </c>
      <c r="O259" s="60">
        <v>26533.15</v>
      </c>
      <c r="P259" s="60">
        <v>0</v>
      </c>
      <c r="Q259" s="60">
        <v>856.05</v>
      </c>
      <c r="R259" s="60">
        <v>0</v>
      </c>
      <c r="S259" s="61" t="s">
        <v>1132</v>
      </c>
      <c r="T259" s="60">
        <v>27389.200000000001</v>
      </c>
      <c r="U259" s="62" t="s">
        <v>338</v>
      </c>
      <c r="V259" s="63" t="s">
        <v>1525</v>
      </c>
      <c r="W259" s="64">
        <f>IF(OR(LEFT(I259)="7",LEFT(I259,1)="8"),VALUE(RIGHT(I259,3)),VALUE(RIGHT(I259,4)))</f>
        <v>69</v>
      </c>
    </row>
    <row r="260" spans="1:28" s="10" customFormat="1" ht="108.75" customHeight="1">
      <c r="A260" s="52">
        <v>12</v>
      </c>
      <c r="B260" s="53" t="s">
        <v>1173</v>
      </c>
      <c r="C260" s="54" t="s">
        <v>142</v>
      </c>
      <c r="D260" s="54" t="s">
        <v>285</v>
      </c>
      <c r="E260" s="55">
        <v>1</v>
      </c>
      <c r="F260" s="56" t="s">
        <v>436</v>
      </c>
      <c r="G260" s="57" t="s">
        <v>437</v>
      </c>
      <c r="H260" s="57" t="s">
        <v>740</v>
      </c>
      <c r="I260" s="58">
        <v>20041251001386</v>
      </c>
      <c r="J260" s="59" t="s">
        <v>782</v>
      </c>
      <c r="K260" s="59" t="s">
        <v>568</v>
      </c>
      <c r="L260" s="59" t="s">
        <v>335</v>
      </c>
      <c r="M260" s="59" t="s">
        <v>945</v>
      </c>
      <c r="N260" s="59" t="s">
        <v>337</v>
      </c>
      <c r="O260" s="60">
        <v>19890961916.139999</v>
      </c>
      <c r="P260" s="60">
        <v>11091414848.809999</v>
      </c>
      <c r="Q260" s="60">
        <v>1033162561.54</v>
      </c>
      <c r="R260" s="60">
        <v>7062382475.3199997</v>
      </c>
      <c r="S260" s="61" t="s">
        <v>1937</v>
      </c>
      <c r="T260" s="60">
        <v>24953156851.169998</v>
      </c>
      <c r="U260" s="62" t="s">
        <v>338</v>
      </c>
      <c r="V260" s="63" t="s">
        <v>1526</v>
      </c>
      <c r="W260" s="64">
        <f>IF(OR(LEFT(I260)="7",LEFT(I260,1)="8"),VALUE(RIGHT(I260,3)),VALUE(RIGHT(I260,4)))</f>
        <v>1386</v>
      </c>
    </row>
    <row r="261" spans="1:28" s="37" customFormat="1" ht="20.25" customHeight="1" outlineLevel="3">
      <c r="A261" s="65"/>
      <c r="B261" s="92" t="s">
        <v>438</v>
      </c>
      <c r="C261" s="93"/>
      <c r="D261" s="93"/>
      <c r="E261" s="66">
        <f>SUBTOTAL(9,E262:E265)</f>
        <v>2</v>
      </c>
      <c r="F261" s="67"/>
      <c r="G261" s="67"/>
      <c r="H261" s="67"/>
      <c r="I261" s="68"/>
      <c r="J261" s="67"/>
      <c r="K261" s="67"/>
      <c r="L261" s="67"/>
      <c r="M261" s="67"/>
      <c r="N261" s="67"/>
      <c r="O261" s="69"/>
      <c r="P261" s="70"/>
      <c r="Q261" s="70"/>
      <c r="R261" s="70"/>
      <c r="S261" s="67"/>
      <c r="T261" s="70"/>
      <c r="U261" s="67"/>
      <c r="V261" s="71"/>
      <c r="W261" s="72"/>
      <c r="X261" s="10"/>
      <c r="Y261" s="10"/>
    </row>
    <row r="262" spans="1:28" s="44" customFormat="1" ht="20.25" customHeight="1" outlineLevel="1">
      <c r="A262" s="38"/>
      <c r="B262" s="94" t="s">
        <v>952</v>
      </c>
      <c r="C262" s="95" t="s">
        <v>950</v>
      </c>
      <c r="D262" s="95"/>
      <c r="E262" s="39">
        <f>SUBTOTAL(9,E263:E265)</f>
        <v>2</v>
      </c>
      <c r="F262" s="40"/>
      <c r="G262" s="40"/>
      <c r="H262" s="40"/>
      <c r="I262" s="41"/>
      <c r="J262" s="40"/>
      <c r="K262" s="40"/>
      <c r="L262" s="40"/>
      <c r="M262" s="40"/>
      <c r="N262" s="40"/>
      <c r="O262" s="42"/>
      <c r="P262" s="42"/>
      <c r="Q262" s="42"/>
      <c r="R262" s="42"/>
      <c r="S262" s="40"/>
      <c r="T262" s="42"/>
      <c r="U262" s="40"/>
      <c r="V262" s="43"/>
      <c r="W262" s="41"/>
      <c r="X262" s="37"/>
      <c r="Y262" s="10"/>
    </row>
    <row r="263" spans="1:28" s="51" customFormat="1" ht="20.25" customHeight="1" outlineLevel="2">
      <c r="A263" s="45"/>
      <c r="B263" s="90" t="s">
        <v>406</v>
      </c>
      <c r="C263" s="91"/>
      <c r="D263" s="91"/>
      <c r="E263" s="46">
        <f>SUBTOTAL(9,E264:E265)</f>
        <v>2</v>
      </c>
      <c r="F263" s="47"/>
      <c r="G263" s="47"/>
      <c r="H263" s="47"/>
      <c r="I263" s="48"/>
      <c r="J263" s="47"/>
      <c r="K263" s="47"/>
      <c r="L263" s="47"/>
      <c r="M263" s="47"/>
      <c r="N263" s="47"/>
      <c r="O263" s="49"/>
      <c r="P263" s="49"/>
      <c r="Q263" s="49"/>
      <c r="R263" s="49"/>
      <c r="S263" s="47"/>
      <c r="T263" s="49"/>
      <c r="U263" s="47"/>
      <c r="V263" s="50"/>
      <c r="W263" s="48"/>
      <c r="X263" s="44"/>
      <c r="Y263" s="10"/>
    </row>
    <row r="264" spans="1:28" s="10" customFormat="1" ht="135" customHeight="1">
      <c r="A264" s="52">
        <v>14</v>
      </c>
      <c r="B264" s="53" t="s">
        <v>438</v>
      </c>
      <c r="C264" s="54" t="s">
        <v>142</v>
      </c>
      <c r="D264" s="54" t="s">
        <v>285</v>
      </c>
      <c r="E264" s="55">
        <v>1</v>
      </c>
      <c r="F264" s="56" t="s">
        <v>424</v>
      </c>
      <c r="G264" s="57" t="s">
        <v>425</v>
      </c>
      <c r="H264" s="57" t="s">
        <v>425</v>
      </c>
      <c r="I264" s="58" t="s">
        <v>441</v>
      </c>
      <c r="J264" s="59" t="s">
        <v>442</v>
      </c>
      <c r="K264" s="59" t="s">
        <v>570</v>
      </c>
      <c r="L264" s="59" t="s">
        <v>981</v>
      </c>
      <c r="M264" s="59" t="s">
        <v>561</v>
      </c>
      <c r="N264" s="59" t="s">
        <v>491</v>
      </c>
      <c r="O264" s="60">
        <v>65870265.700000003</v>
      </c>
      <c r="P264" s="60">
        <v>0</v>
      </c>
      <c r="Q264" s="60">
        <v>3286072.54</v>
      </c>
      <c r="R264" s="60">
        <v>408836.44</v>
      </c>
      <c r="S264" s="61" t="s">
        <v>1938</v>
      </c>
      <c r="T264" s="60">
        <v>68747501.799999997</v>
      </c>
      <c r="U264" s="62" t="s">
        <v>946</v>
      </c>
      <c r="V264" s="63" t="s">
        <v>1939</v>
      </c>
      <c r="W264" s="64">
        <f>IF(OR(LEFT(I264)="7",LEFT(I264,1)="8"),VALUE(RIGHT(I264,3)),VALUE(RIGHT(I264,4)))</f>
        <v>99</v>
      </c>
    </row>
    <row r="265" spans="1:28" s="10" customFormat="1" ht="135" customHeight="1">
      <c r="A265" s="52">
        <v>14</v>
      </c>
      <c r="B265" s="53" t="s">
        <v>438</v>
      </c>
      <c r="C265" s="54" t="s">
        <v>142</v>
      </c>
      <c r="D265" s="54" t="s">
        <v>285</v>
      </c>
      <c r="E265" s="55">
        <v>1</v>
      </c>
      <c r="F265" s="56" t="s">
        <v>424</v>
      </c>
      <c r="G265" s="57" t="s">
        <v>425</v>
      </c>
      <c r="H265" s="57" t="s">
        <v>425</v>
      </c>
      <c r="I265" s="58" t="s">
        <v>439</v>
      </c>
      <c r="J265" s="59" t="s">
        <v>440</v>
      </c>
      <c r="K265" s="59" t="s">
        <v>569</v>
      </c>
      <c r="L265" s="59" t="s">
        <v>981</v>
      </c>
      <c r="M265" s="59" t="s">
        <v>561</v>
      </c>
      <c r="N265" s="59" t="s">
        <v>1100</v>
      </c>
      <c r="O265" s="60">
        <v>4578065.1500000004</v>
      </c>
      <c r="P265" s="60">
        <v>0</v>
      </c>
      <c r="Q265" s="60">
        <v>220266.76</v>
      </c>
      <c r="R265" s="60">
        <v>52780</v>
      </c>
      <c r="S265" s="61" t="s">
        <v>1940</v>
      </c>
      <c r="T265" s="60">
        <v>4745551.91</v>
      </c>
      <c r="U265" s="62" t="s">
        <v>946</v>
      </c>
      <c r="V265" s="63" t="s">
        <v>1941</v>
      </c>
      <c r="W265" s="64">
        <f>IF(OR(LEFT(I265)="7",LEFT(I265,1)="8"),VALUE(RIGHT(I265,3)),VALUE(RIGHT(I265,4)))</f>
        <v>84</v>
      </c>
    </row>
    <row r="266" spans="1:28" s="37" customFormat="1" ht="20.25" customHeight="1" outlineLevel="3">
      <c r="A266" s="65"/>
      <c r="B266" s="92" t="s">
        <v>443</v>
      </c>
      <c r="C266" s="93"/>
      <c r="D266" s="93"/>
      <c r="E266" s="66">
        <f>SUBTOTAL(9,E269:E281)</f>
        <v>9</v>
      </c>
      <c r="F266" s="67"/>
      <c r="G266" s="67"/>
      <c r="H266" s="67"/>
      <c r="I266" s="68"/>
      <c r="J266" s="67"/>
      <c r="K266" s="67"/>
      <c r="L266" s="67"/>
      <c r="M266" s="67"/>
      <c r="N266" s="67"/>
      <c r="O266" s="69"/>
      <c r="P266" s="70"/>
      <c r="Q266" s="70"/>
      <c r="R266" s="70"/>
      <c r="S266" s="67"/>
      <c r="T266" s="70"/>
      <c r="U266" s="67"/>
      <c r="V266" s="71"/>
      <c r="W266" s="72"/>
      <c r="X266" s="10"/>
      <c r="Y266" s="10"/>
      <c r="Z266" s="10"/>
      <c r="AA266" s="10"/>
      <c r="AB266" s="10"/>
    </row>
    <row r="267" spans="1:28" s="44" customFormat="1" ht="20.25" customHeight="1" outlineLevel="1">
      <c r="A267" s="38"/>
      <c r="B267" s="94" t="s">
        <v>952</v>
      </c>
      <c r="C267" s="95" t="s">
        <v>950</v>
      </c>
      <c r="D267" s="95"/>
      <c r="E267" s="39">
        <f>SUBTOTAL(9,E268:E274)</f>
        <v>6</v>
      </c>
      <c r="F267" s="40"/>
      <c r="G267" s="40"/>
      <c r="H267" s="40"/>
      <c r="I267" s="41"/>
      <c r="J267" s="40"/>
      <c r="K267" s="40"/>
      <c r="L267" s="40"/>
      <c r="M267" s="40"/>
      <c r="N267" s="40"/>
      <c r="O267" s="42"/>
      <c r="P267" s="42"/>
      <c r="Q267" s="42"/>
      <c r="R267" s="42"/>
      <c r="S267" s="40"/>
      <c r="T267" s="42"/>
      <c r="U267" s="40"/>
      <c r="V267" s="43"/>
      <c r="W267" s="41"/>
      <c r="X267" s="37"/>
      <c r="Y267" s="10"/>
      <c r="Z267" s="10"/>
      <c r="AA267" s="10"/>
      <c r="AB267" s="10"/>
    </row>
    <row r="268" spans="1:28" s="51" customFormat="1" ht="20.25" customHeight="1" outlineLevel="2">
      <c r="A268" s="45"/>
      <c r="B268" s="90" t="s">
        <v>406</v>
      </c>
      <c r="C268" s="91"/>
      <c r="D268" s="91"/>
      <c r="E268" s="46">
        <f>SUBTOTAL(9,E269:E274)</f>
        <v>6</v>
      </c>
      <c r="F268" s="47"/>
      <c r="G268" s="47"/>
      <c r="H268" s="47"/>
      <c r="I268" s="48"/>
      <c r="J268" s="47"/>
      <c r="K268" s="47"/>
      <c r="L268" s="47"/>
      <c r="M268" s="47"/>
      <c r="N268" s="47"/>
      <c r="O268" s="49"/>
      <c r="P268" s="49"/>
      <c r="Q268" s="49"/>
      <c r="R268" s="49"/>
      <c r="S268" s="47"/>
      <c r="T268" s="49"/>
      <c r="U268" s="47"/>
      <c r="V268" s="50"/>
      <c r="W268" s="48"/>
      <c r="X268" s="44"/>
      <c r="Y268" s="10"/>
      <c r="Z268" s="10"/>
      <c r="AA268" s="10"/>
      <c r="AB268" s="10"/>
    </row>
    <row r="269" spans="1:28" s="10" customFormat="1" ht="120" customHeight="1">
      <c r="A269" s="52">
        <v>15</v>
      </c>
      <c r="B269" s="53" t="s">
        <v>443</v>
      </c>
      <c r="C269" s="54" t="s">
        <v>142</v>
      </c>
      <c r="D269" s="54" t="s">
        <v>285</v>
      </c>
      <c r="E269" s="55">
        <v>1</v>
      </c>
      <c r="F269" s="56">
        <v>172</v>
      </c>
      <c r="G269" s="57" t="s">
        <v>444</v>
      </c>
      <c r="H269" s="57" t="s">
        <v>740</v>
      </c>
      <c r="I269" s="58" t="s">
        <v>448</v>
      </c>
      <c r="J269" s="59" t="s">
        <v>449</v>
      </c>
      <c r="K269" s="59" t="s">
        <v>85</v>
      </c>
      <c r="L269" s="59" t="s">
        <v>335</v>
      </c>
      <c r="M269" s="59" t="s">
        <v>202</v>
      </c>
      <c r="N269" s="59" t="s">
        <v>337</v>
      </c>
      <c r="O269" s="60">
        <v>32618737</v>
      </c>
      <c r="P269" s="60">
        <v>0</v>
      </c>
      <c r="Q269" s="60">
        <v>1552437</v>
      </c>
      <c r="R269" s="60">
        <v>1019357</v>
      </c>
      <c r="S269" s="61" t="s">
        <v>1327</v>
      </c>
      <c r="T269" s="60">
        <v>956333402</v>
      </c>
      <c r="U269" s="62" t="s">
        <v>946</v>
      </c>
      <c r="V269" s="63" t="s">
        <v>1942</v>
      </c>
      <c r="W269" s="64">
        <f t="shared" ref="W269:W274" si="9">IF(OR(LEFT(I269)="7",LEFT(I269,1)="8"),VALUE(RIGHT(I269,3)),VALUE(RIGHT(I269,4)))</f>
        <v>162</v>
      </c>
    </row>
    <row r="270" spans="1:28" s="10" customFormat="1" ht="161.25" customHeight="1">
      <c r="A270" s="52">
        <v>15</v>
      </c>
      <c r="B270" s="53" t="s">
        <v>443</v>
      </c>
      <c r="C270" s="54" t="s">
        <v>142</v>
      </c>
      <c r="D270" s="54" t="s">
        <v>285</v>
      </c>
      <c r="E270" s="55">
        <v>1</v>
      </c>
      <c r="F270" s="56">
        <v>172</v>
      </c>
      <c r="G270" s="57" t="s">
        <v>444</v>
      </c>
      <c r="H270" s="57" t="s">
        <v>740</v>
      </c>
      <c r="I270" s="58" t="s">
        <v>86</v>
      </c>
      <c r="J270" s="59" t="s">
        <v>87</v>
      </c>
      <c r="K270" s="59" t="s">
        <v>870</v>
      </c>
      <c r="L270" s="59" t="s">
        <v>335</v>
      </c>
      <c r="M270" s="59" t="s">
        <v>202</v>
      </c>
      <c r="N270" s="59" t="s">
        <v>337</v>
      </c>
      <c r="O270" s="60">
        <v>1</v>
      </c>
      <c r="P270" s="60">
        <v>0</v>
      </c>
      <c r="Q270" s="60">
        <v>0</v>
      </c>
      <c r="R270" s="60">
        <v>0</v>
      </c>
      <c r="S270" s="61" t="s">
        <v>1328</v>
      </c>
      <c r="T270" s="60">
        <v>1</v>
      </c>
      <c r="U270" s="62" t="s">
        <v>338</v>
      </c>
      <c r="V270" s="63" t="s">
        <v>1527</v>
      </c>
      <c r="W270" s="64">
        <f t="shared" si="9"/>
        <v>163</v>
      </c>
    </row>
    <row r="271" spans="1:28" s="10" customFormat="1" ht="140.25" customHeight="1">
      <c r="A271" s="52">
        <v>15</v>
      </c>
      <c r="B271" s="53" t="s">
        <v>443</v>
      </c>
      <c r="C271" s="54" t="s">
        <v>142</v>
      </c>
      <c r="D271" s="54" t="s">
        <v>285</v>
      </c>
      <c r="E271" s="55">
        <v>1</v>
      </c>
      <c r="F271" s="56">
        <v>172</v>
      </c>
      <c r="G271" s="57" t="s">
        <v>444</v>
      </c>
      <c r="H271" s="57" t="s">
        <v>740</v>
      </c>
      <c r="I271" s="58" t="s">
        <v>445</v>
      </c>
      <c r="J271" s="59" t="s">
        <v>446</v>
      </c>
      <c r="K271" s="59" t="s">
        <v>447</v>
      </c>
      <c r="L271" s="59" t="s">
        <v>335</v>
      </c>
      <c r="M271" s="59" t="s">
        <v>202</v>
      </c>
      <c r="N271" s="59" t="s">
        <v>938</v>
      </c>
      <c r="O271" s="60">
        <v>15953464</v>
      </c>
      <c r="P271" s="60">
        <v>0</v>
      </c>
      <c r="Q271" s="60">
        <v>586057</v>
      </c>
      <c r="R271" s="60">
        <v>30725</v>
      </c>
      <c r="S271" s="61" t="s">
        <v>1326</v>
      </c>
      <c r="T271" s="60">
        <v>16508796</v>
      </c>
      <c r="U271" s="62" t="s">
        <v>338</v>
      </c>
      <c r="V271" s="63" t="s">
        <v>1943</v>
      </c>
      <c r="W271" s="64">
        <f t="shared" si="9"/>
        <v>161</v>
      </c>
    </row>
    <row r="272" spans="1:28" s="10" customFormat="1" ht="126" customHeight="1">
      <c r="A272" s="52">
        <v>15</v>
      </c>
      <c r="B272" s="53" t="s">
        <v>443</v>
      </c>
      <c r="C272" s="54" t="s">
        <v>142</v>
      </c>
      <c r="D272" s="54" t="s">
        <v>285</v>
      </c>
      <c r="E272" s="55">
        <v>1</v>
      </c>
      <c r="F272" s="56">
        <v>410</v>
      </c>
      <c r="G272" s="57" t="s">
        <v>871</v>
      </c>
      <c r="H272" s="57" t="s">
        <v>740</v>
      </c>
      <c r="I272" s="58">
        <v>20021541001263</v>
      </c>
      <c r="J272" s="59" t="s">
        <v>874</v>
      </c>
      <c r="K272" s="59" t="s">
        <v>875</v>
      </c>
      <c r="L272" s="59" t="s">
        <v>335</v>
      </c>
      <c r="M272" s="59" t="s">
        <v>336</v>
      </c>
      <c r="N272" s="59" t="s">
        <v>337</v>
      </c>
      <c r="O272" s="60">
        <v>0</v>
      </c>
      <c r="P272" s="60">
        <v>0</v>
      </c>
      <c r="Q272" s="60">
        <v>0</v>
      </c>
      <c r="R272" s="60">
        <v>0</v>
      </c>
      <c r="S272" s="61" t="s">
        <v>765</v>
      </c>
      <c r="T272" s="60">
        <v>0</v>
      </c>
      <c r="U272" s="62" t="s">
        <v>946</v>
      </c>
      <c r="V272" s="63" t="s">
        <v>1529</v>
      </c>
      <c r="W272" s="64">
        <f t="shared" si="9"/>
        <v>1263</v>
      </c>
    </row>
    <row r="273" spans="1:28" s="10" customFormat="1" ht="111" customHeight="1">
      <c r="A273" s="52">
        <v>15</v>
      </c>
      <c r="B273" s="53" t="s">
        <v>443</v>
      </c>
      <c r="C273" s="54" t="s">
        <v>142</v>
      </c>
      <c r="D273" s="54" t="s">
        <v>285</v>
      </c>
      <c r="E273" s="55">
        <v>1</v>
      </c>
      <c r="F273" s="56">
        <v>410</v>
      </c>
      <c r="G273" s="57" t="s">
        <v>871</v>
      </c>
      <c r="H273" s="57" t="s">
        <v>740</v>
      </c>
      <c r="I273" s="58">
        <v>20021530001264</v>
      </c>
      <c r="J273" s="59" t="s">
        <v>872</v>
      </c>
      <c r="K273" s="59" t="s">
        <v>873</v>
      </c>
      <c r="L273" s="59" t="s">
        <v>335</v>
      </c>
      <c r="M273" s="59" t="s">
        <v>202</v>
      </c>
      <c r="N273" s="59" t="s">
        <v>337</v>
      </c>
      <c r="O273" s="60">
        <v>0</v>
      </c>
      <c r="P273" s="60">
        <v>0</v>
      </c>
      <c r="Q273" s="60">
        <v>0</v>
      </c>
      <c r="R273" s="60">
        <v>0</v>
      </c>
      <c r="S273" s="61" t="s">
        <v>1311</v>
      </c>
      <c r="T273" s="60">
        <v>0</v>
      </c>
      <c r="U273" s="62" t="s">
        <v>946</v>
      </c>
      <c r="V273" s="63" t="s">
        <v>1528</v>
      </c>
      <c r="W273" s="64">
        <f t="shared" si="9"/>
        <v>1264</v>
      </c>
    </row>
    <row r="274" spans="1:28" s="10" customFormat="1" ht="131.25" customHeight="1">
      <c r="A274" s="52">
        <v>15</v>
      </c>
      <c r="B274" s="53" t="s">
        <v>443</v>
      </c>
      <c r="C274" s="54" t="s">
        <v>142</v>
      </c>
      <c r="D274" s="54" t="s">
        <v>285</v>
      </c>
      <c r="E274" s="55">
        <v>1</v>
      </c>
      <c r="F274" s="56" t="s">
        <v>876</v>
      </c>
      <c r="G274" s="57" t="s">
        <v>877</v>
      </c>
      <c r="H274" s="57" t="s">
        <v>961</v>
      </c>
      <c r="I274" s="58" t="s">
        <v>878</v>
      </c>
      <c r="J274" s="59" t="s">
        <v>879</v>
      </c>
      <c r="K274" s="59" t="s">
        <v>880</v>
      </c>
      <c r="L274" s="59" t="s">
        <v>981</v>
      </c>
      <c r="M274" s="59" t="s">
        <v>881</v>
      </c>
      <c r="N274" s="59" t="s">
        <v>933</v>
      </c>
      <c r="O274" s="60">
        <v>100468578.48</v>
      </c>
      <c r="P274" s="60">
        <v>0</v>
      </c>
      <c r="Q274" s="60">
        <v>0</v>
      </c>
      <c r="R274" s="60">
        <v>0</v>
      </c>
      <c r="S274" s="61" t="s">
        <v>1715</v>
      </c>
      <c r="T274" s="60">
        <v>100468578.48</v>
      </c>
      <c r="U274" s="62" t="s">
        <v>946</v>
      </c>
      <c r="V274" s="63" t="s">
        <v>1530</v>
      </c>
      <c r="W274" s="64">
        <f t="shared" si="9"/>
        <v>755</v>
      </c>
    </row>
    <row r="275" spans="1:28" s="44" customFormat="1" ht="20.25" customHeight="1" outlineLevel="1">
      <c r="A275" s="79"/>
      <c r="B275" s="96" t="s">
        <v>408</v>
      </c>
      <c r="C275" s="97"/>
      <c r="D275" s="97"/>
      <c r="E275" s="80">
        <f>SUBTOTAL(9,E276:E278)</f>
        <v>2</v>
      </c>
      <c r="F275" s="81"/>
      <c r="G275" s="81"/>
      <c r="H275" s="81"/>
      <c r="I275" s="82"/>
      <c r="J275" s="81"/>
      <c r="K275" s="81"/>
      <c r="L275" s="81"/>
      <c r="M275" s="81"/>
      <c r="N275" s="81"/>
      <c r="O275" s="83"/>
      <c r="P275" s="83"/>
      <c r="Q275" s="83"/>
      <c r="R275" s="83"/>
      <c r="S275" s="81"/>
      <c r="T275" s="83"/>
      <c r="U275" s="81"/>
      <c r="V275" s="84"/>
      <c r="W275" s="82"/>
      <c r="X275" s="10"/>
      <c r="Y275" s="10"/>
      <c r="Z275" s="10"/>
      <c r="AA275" s="10"/>
      <c r="AB275" s="10"/>
    </row>
    <row r="276" spans="1:28" s="51" customFormat="1" ht="20.25" customHeight="1" outlineLevel="2">
      <c r="A276" s="45"/>
      <c r="B276" s="90" t="s">
        <v>406</v>
      </c>
      <c r="C276" s="91"/>
      <c r="D276" s="91"/>
      <c r="E276" s="46">
        <f>SUBTOTAL(9,E277:F278)</f>
        <v>313</v>
      </c>
      <c r="F276" s="47"/>
      <c r="G276" s="47"/>
      <c r="H276" s="47"/>
      <c r="I276" s="48"/>
      <c r="J276" s="47"/>
      <c r="K276" s="47"/>
      <c r="L276" s="47"/>
      <c r="M276" s="47"/>
      <c r="N276" s="47"/>
      <c r="O276" s="49"/>
      <c r="P276" s="49"/>
      <c r="Q276" s="49"/>
      <c r="R276" s="49"/>
      <c r="S276" s="47"/>
      <c r="T276" s="49"/>
      <c r="U276" s="47"/>
      <c r="V276" s="50"/>
      <c r="W276" s="48"/>
      <c r="X276" s="44"/>
      <c r="Y276" s="10"/>
      <c r="Z276" s="37"/>
      <c r="AA276" s="37"/>
      <c r="AB276" s="37"/>
    </row>
    <row r="277" spans="1:28" s="10" customFormat="1" ht="161.25" customHeight="1">
      <c r="A277" s="52">
        <v>15</v>
      </c>
      <c r="B277" s="53" t="s">
        <v>443</v>
      </c>
      <c r="C277" s="54" t="s">
        <v>95</v>
      </c>
      <c r="D277" s="54" t="s">
        <v>285</v>
      </c>
      <c r="E277" s="55">
        <v>1</v>
      </c>
      <c r="F277" s="56">
        <v>311</v>
      </c>
      <c r="G277" s="57" t="s">
        <v>1944</v>
      </c>
      <c r="H277" s="57" t="s">
        <v>1357</v>
      </c>
      <c r="I277" s="58">
        <v>20101531101541</v>
      </c>
      <c r="J277" s="59" t="s">
        <v>1945</v>
      </c>
      <c r="K277" s="59" t="s">
        <v>1946</v>
      </c>
      <c r="L277" s="59" t="s">
        <v>758</v>
      </c>
      <c r="M277" s="59" t="s">
        <v>557</v>
      </c>
      <c r="N277" s="59" t="s">
        <v>337</v>
      </c>
      <c r="O277" s="60">
        <v>0</v>
      </c>
      <c r="P277" s="60">
        <v>0</v>
      </c>
      <c r="Q277" s="60">
        <v>0</v>
      </c>
      <c r="R277" s="60">
        <v>0</v>
      </c>
      <c r="S277" s="61" t="s">
        <v>1947</v>
      </c>
      <c r="T277" s="60">
        <v>8924920</v>
      </c>
      <c r="U277" s="62" t="s">
        <v>946</v>
      </c>
      <c r="V277" s="63" t="s">
        <v>1948</v>
      </c>
      <c r="W277" s="64">
        <f>IF(OR(LEFT(I277)="7",LEFT(I277,1)="8"),VALUE(RIGHT(I277,3)),VALUE(RIGHT(I277,4)))</f>
        <v>1541</v>
      </c>
    </row>
    <row r="278" spans="1:28" s="10" customFormat="1" ht="137.25" customHeight="1">
      <c r="A278" s="52">
        <v>15</v>
      </c>
      <c r="B278" s="53" t="s">
        <v>443</v>
      </c>
      <c r="C278" s="54" t="s">
        <v>95</v>
      </c>
      <c r="D278" s="54" t="s">
        <v>285</v>
      </c>
      <c r="E278" s="55">
        <v>1</v>
      </c>
      <c r="F278" s="56" t="s">
        <v>876</v>
      </c>
      <c r="G278" s="57" t="s">
        <v>877</v>
      </c>
      <c r="H278" s="57" t="s">
        <v>877</v>
      </c>
      <c r="I278" s="58" t="s">
        <v>882</v>
      </c>
      <c r="J278" s="59" t="s">
        <v>883</v>
      </c>
      <c r="K278" s="59" t="s">
        <v>884</v>
      </c>
      <c r="L278" s="59" t="s">
        <v>758</v>
      </c>
      <c r="M278" s="59" t="s">
        <v>877</v>
      </c>
      <c r="N278" s="59" t="s">
        <v>933</v>
      </c>
      <c r="O278" s="60">
        <v>4360700</v>
      </c>
      <c r="P278" s="60">
        <v>0</v>
      </c>
      <c r="Q278" s="60">
        <v>0</v>
      </c>
      <c r="R278" s="60">
        <v>0</v>
      </c>
      <c r="S278" s="61" t="s">
        <v>1716</v>
      </c>
      <c r="T278" s="60">
        <v>4360700</v>
      </c>
      <c r="U278" s="62" t="s">
        <v>946</v>
      </c>
      <c r="V278" s="63" t="s">
        <v>1717</v>
      </c>
      <c r="W278" s="64">
        <f>IF(OR(LEFT(I278)="7",LEFT(I278,1)="8"),VALUE(RIGHT(I278,3)),VALUE(RIGHT(I278,4)))</f>
        <v>32</v>
      </c>
    </row>
    <row r="279" spans="1:28" s="44" customFormat="1" ht="20.25" customHeight="1" outlineLevel="1">
      <c r="A279" s="79"/>
      <c r="B279" s="96" t="s">
        <v>410</v>
      </c>
      <c r="C279" s="97"/>
      <c r="D279" s="97"/>
      <c r="E279" s="80">
        <f>SUBTOTAL(9,E280:E281)</f>
        <v>1</v>
      </c>
      <c r="F279" s="81"/>
      <c r="G279" s="81"/>
      <c r="H279" s="81"/>
      <c r="I279" s="82"/>
      <c r="J279" s="81"/>
      <c r="K279" s="81"/>
      <c r="L279" s="81"/>
      <c r="M279" s="81"/>
      <c r="N279" s="81"/>
      <c r="O279" s="83"/>
      <c r="P279" s="83"/>
      <c r="Q279" s="83"/>
      <c r="R279" s="83"/>
      <c r="S279" s="81"/>
      <c r="T279" s="83"/>
      <c r="U279" s="81"/>
      <c r="V279" s="84"/>
      <c r="W279" s="82"/>
      <c r="X279" s="10"/>
      <c r="Y279" s="10"/>
      <c r="Z279" s="51"/>
      <c r="AA279" s="51"/>
      <c r="AB279" s="51"/>
    </row>
    <row r="280" spans="1:28" s="51" customFormat="1" ht="20.25" customHeight="1" outlineLevel="2">
      <c r="A280" s="45"/>
      <c r="B280" s="90" t="s">
        <v>406</v>
      </c>
      <c r="C280" s="91"/>
      <c r="D280" s="91"/>
      <c r="E280" s="46">
        <f>SUBTOTAL(9,E281)</f>
        <v>1</v>
      </c>
      <c r="F280" s="47"/>
      <c r="G280" s="47"/>
      <c r="H280" s="47"/>
      <c r="I280" s="48"/>
      <c r="J280" s="47"/>
      <c r="K280" s="47"/>
      <c r="L280" s="47"/>
      <c r="M280" s="47"/>
      <c r="N280" s="47"/>
      <c r="O280" s="49"/>
      <c r="P280" s="49"/>
      <c r="Q280" s="49"/>
      <c r="R280" s="49"/>
      <c r="S280" s="47"/>
      <c r="T280" s="49"/>
      <c r="U280" s="47"/>
      <c r="V280" s="50"/>
      <c r="W280" s="48"/>
      <c r="X280" s="44"/>
      <c r="Y280" s="10"/>
      <c r="Z280" s="10"/>
      <c r="AA280" s="10"/>
      <c r="AB280" s="10"/>
    </row>
    <row r="281" spans="1:28" s="10" customFormat="1" ht="125.25" customHeight="1">
      <c r="A281" s="52">
        <v>15</v>
      </c>
      <c r="B281" s="53" t="s">
        <v>443</v>
      </c>
      <c r="C281" s="54" t="s">
        <v>232</v>
      </c>
      <c r="D281" s="54" t="s">
        <v>285</v>
      </c>
      <c r="E281" s="55">
        <v>1</v>
      </c>
      <c r="F281" s="56">
        <v>410</v>
      </c>
      <c r="G281" s="57" t="s">
        <v>871</v>
      </c>
      <c r="H281" s="57" t="s">
        <v>871</v>
      </c>
      <c r="I281" s="58">
        <v>700015400038</v>
      </c>
      <c r="J281" s="59" t="s">
        <v>885</v>
      </c>
      <c r="K281" s="59" t="s">
        <v>664</v>
      </c>
      <c r="L281" s="59" t="s">
        <v>981</v>
      </c>
      <c r="M281" s="59" t="s">
        <v>591</v>
      </c>
      <c r="N281" s="59" t="s">
        <v>337</v>
      </c>
      <c r="O281" s="60">
        <v>10237862</v>
      </c>
      <c r="P281" s="60">
        <v>92518290</v>
      </c>
      <c r="Q281" s="60">
        <v>1899951</v>
      </c>
      <c r="R281" s="60">
        <v>47562892</v>
      </c>
      <c r="S281" s="61" t="s">
        <v>1949</v>
      </c>
      <c r="T281" s="60">
        <v>66905361</v>
      </c>
      <c r="U281" s="62" t="s">
        <v>946</v>
      </c>
      <c r="V281" s="63" t="s">
        <v>1950</v>
      </c>
      <c r="W281" s="64">
        <f>IF(OR(LEFT(I281)="7",LEFT(I281,1)="8"),VALUE(RIGHT(I281,3)),VALUE(RIGHT(I281,4)))</f>
        <v>38</v>
      </c>
    </row>
    <row r="282" spans="1:28" s="37" customFormat="1" ht="28.5" customHeight="1" outlineLevel="3">
      <c r="A282" s="65"/>
      <c r="B282" s="92" t="s">
        <v>886</v>
      </c>
      <c r="C282" s="93"/>
      <c r="D282" s="93"/>
      <c r="E282" s="66">
        <f>SUBTOTAL(9,E285:E299)</f>
        <v>9</v>
      </c>
      <c r="F282" s="67"/>
      <c r="G282" s="67"/>
      <c r="H282" s="67"/>
      <c r="I282" s="68"/>
      <c r="J282" s="67"/>
      <c r="K282" s="67"/>
      <c r="L282" s="67"/>
      <c r="M282" s="67"/>
      <c r="N282" s="67"/>
      <c r="O282" s="69"/>
      <c r="P282" s="70"/>
      <c r="Q282" s="70"/>
      <c r="R282" s="70"/>
      <c r="S282" s="67"/>
      <c r="T282" s="70"/>
      <c r="U282" s="67"/>
      <c r="V282" s="71"/>
      <c r="W282" s="72"/>
      <c r="X282" s="10"/>
      <c r="Y282" s="10"/>
      <c r="Z282" s="10"/>
      <c r="AA282" s="10"/>
      <c r="AB282" s="10"/>
    </row>
    <row r="283" spans="1:28" s="44" customFormat="1" ht="20.25" customHeight="1" outlineLevel="1">
      <c r="A283" s="38"/>
      <c r="B283" s="94" t="s">
        <v>952</v>
      </c>
      <c r="C283" s="95" t="s">
        <v>950</v>
      </c>
      <c r="D283" s="95"/>
      <c r="E283" s="39">
        <f>SUBTOTAL(9,E285:E291)</f>
        <v>5</v>
      </c>
      <c r="F283" s="40"/>
      <c r="G283" s="40"/>
      <c r="H283" s="40"/>
      <c r="I283" s="41"/>
      <c r="J283" s="40"/>
      <c r="K283" s="40"/>
      <c r="L283" s="40"/>
      <c r="M283" s="40"/>
      <c r="N283" s="40"/>
      <c r="O283" s="42"/>
      <c r="P283" s="42"/>
      <c r="Q283" s="42"/>
      <c r="R283" s="42"/>
      <c r="S283" s="40"/>
      <c r="T283" s="42"/>
      <c r="U283" s="40"/>
      <c r="V283" s="43"/>
      <c r="W283" s="41"/>
      <c r="X283" s="37"/>
      <c r="Y283" s="10"/>
      <c r="Z283" s="51"/>
      <c r="AA283" s="51"/>
      <c r="AB283" s="51"/>
    </row>
    <row r="284" spans="1:28" s="51" customFormat="1" ht="20.25" customHeight="1" outlineLevel="2">
      <c r="A284" s="45"/>
      <c r="B284" s="90" t="s">
        <v>406</v>
      </c>
      <c r="C284" s="91"/>
      <c r="D284" s="91"/>
      <c r="E284" s="46">
        <f>SUBTOTAL(9,E285:E285)</f>
        <v>1</v>
      </c>
      <c r="F284" s="47"/>
      <c r="G284" s="47"/>
      <c r="H284" s="47"/>
      <c r="I284" s="48"/>
      <c r="J284" s="47"/>
      <c r="K284" s="47"/>
      <c r="L284" s="47"/>
      <c r="M284" s="47"/>
      <c r="N284" s="47"/>
      <c r="O284" s="49"/>
      <c r="P284" s="49"/>
      <c r="Q284" s="49"/>
      <c r="R284" s="49"/>
      <c r="S284" s="47"/>
      <c r="T284" s="49"/>
      <c r="U284" s="47"/>
      <c r="V284" s="50"/>
      <c r="W284" s="48"/>
      <c r="X284" s="44"/>
      <c r="Y284" s="10"/>
      <c r="Z284" s="10"/>
      <c r="AA284" s="10"/>
      <c r="AB284" s="10"/>
    </row>
    <row r="285" spans="1:28" s="10" customFormat="1" ht="161.25" customHeight="1">
      <c r="A285" s="52">
        <v>16</v>
      </c>
      <c r="B285" s="53" t="s">
        <v>886</v>
      </c>
      <c r="C285" s="54" t="s">
        <v>142</v>
      </c>
      <c r="D285" s="54" t="s">
        <v>285</v>
      </c>
      <c r="E285" s="55">
        <v>1</v>
      </c>
      <c r="F285" s="56">
        <v>710</v>
      </c>
      <c r="G285" s="57" t="s">
        <v>1277</v>
      </c>
      <c r="H285" s="57" t="s">
        <v>740</v>
      </c>
      <c r="I285" s="58">
        <v>20071671001465</v>
      </c>
      <c r="J285" s="59" t="s">
        <v>287</v>
      </c>
      <c r="K285" s="59" t="s">
        <v>286</v>
      </c>
      <c r="L285" s="59" t="s">
        <v>335</v>
      </c>
      <c r="M285" s="59" t="s">
        <v>945</v>
      </c>
      <c r="N285" s="59" t="s">
        <v>933</v>
      </c>
      <c r="O285" s="60">
        <v>8882057.2699999996</v>
      </c>
      <c r="P285" s="60">
        <v>0</v>
      </c>
      <c r="Q285" s="60">
        <v>419422.44</v>
      </c>
      <c r="R285" s="60">
        <v>4097.9799999999996</v>
      </c>
      <c r="S285" s="61" t="s">
        <v>1951</v>
      </c>
      <c r="T285" s="60">
        <v>9297381.7300000004</v>
      </c>
      <c r="U285" s="62" t="s">
        <v>338</v>
      </c>
      <c r="V285" s="63" t="s">
        <v>1531</v>
      </c>
      <c r="W285" s="64">
        <f>IF(OR(LEFT(I285)="7",LEFT(I285,1)="8"),VALUE(RIGHT(I285,3)),VALUE(RIGHT(I285,4)))</f>
        <v>1465</v>
      </c>
    </row>
    <row r="286" spans="1:28" s="51" customFormat="1" ht="20.25" customHeight="1" outlineLevel="2">
      <c r="A286" s="73"/>
      <c r="B286" s="98" t="s">
        <v>407</v>
      </c>
      <c r="C286" s="99"/>
      <c r="D286" s="99"/>
      <c r="E286" s="74">
        <f>SUBTOTAL(9,E287)</f>
        <v>1</v>
      </c>
      <c r="F286" s="75"/>
      <c r="G286" s="75"/>
      <c r="H286" s="75"/>
      <c r="I286" s="76"/>
      <c r="J286" s="75"/>
      <c r="K286" s="75"/>
      <c r="L286" s="75"/>
      <c r="M286" s="75"/>
      <c r="N286" s="75"/>
      <c r="O286" s="77"/>
      <c r="P286" s="77"/>
      <c r="Q286" s="77"/>
      <c r="R286" s="77"/>
      <c r="S286" s="75"/>
      <c r="T286" s="77"/>
      <c r="U286" s="75"/>
      <c r="V286" s="78"/>
      <c r="W286" s="76"/>
      <c r="X286" s="10"/>
      <c r="Y286" s="10"/>
      <c r="Z286" s="10"/>
      <c r="AA286" s="10"/>
      <c r="AB286" s="10"/>
    </row>
    <row r="287" spans="1:28" s="10" customFormat="1" ht="202.5" customHeight="1">
      <c r="A287" s="52">
        <v>16</v>
      </c>
      <c r="B287" s="53" t="s">
        <v>886</v>
      </c>
      <c r="C287" s="54" t="s">
        <v>142</v>
      </c>
      <c r="D287" s="54" t="s">
        <v>753</v>
      </c>
      <c r="E287" s="55">
        <v>1</v>
      </c>
      <c r="F287" s="56" t="s">
        <v>595</v>
      </c>
      <c r="G287" s="57" t="s">
        <v>766</v>
      </c>
      <c r="H287" s="57" t="s">
        <v>1103</v>
      </c>
      <c r="I287" s="58" t="s">
        <v>1104</v>
      </c>
      <c r="J287" s="59" t="s">
        <v>1267</v>
      </c>
      <c r="K287" s="59" t="s">
        <v>1268</v>
      </c>
      <c r="L287" s="59" t="s">
        <v>335</v>
      </c>
      <c r="M287" s="59" t="s">
        <v>945</v>
      </c>
      <c r="N287" s="59" t="s">
        <v>933</v>
      </c>
      <c r="O287" s="60">
        <v>5237853883.1999998</v>
      </c>
      <c r="P287" s="60">
        <v>2573707381.2199998</v>
      </c>
      <c r="Q287" s="60">
        <v>235858507.58000001</v>
      </c>
      <c r="R287" s="60">
        <v>3575794304.0900002</v>
      </c>
      <c r="S287" s="61" t="s">
        <v>1356</v>
      </c>
      <c r="T287" s="60">
        <v>4471625467.9099998</v>
      </c>
      <c r="U287" s="62" t="s">
        <v>338</v>
      </c>
      <c r="V287" s="63" t="s">
        <v>1718</v>
      </c>
      <c r="W287" s="64">
        <f>IF(OR(LEFT(I287)="7",LEFT(I287,1)="8"),VALUE(RIGHT(I287,3)),VALUE(RIGHT(I287,4)))</f>
        <v>68</v>
      </c>
    </row>
    <row r="288" spans="1:28" s="51" customFormat="1" ht="20.25" customHeight="1" outlineLevel="2">
      <c r="A288" s="73"/>
      <c r="B288" s="98" t="s">
        <v>409</v>
      </c>
      <c r="C288" s="99"/>
      <c r="D288" s="99"/>
      <c r="E288" s="74">
        <f>SUBTOTAL(9,E289:E291)</f>
        <v>3</v>
      </c>
      <c r="F288" s="75"/>
      <c r="G288" s="75"/>
      <c r="H288" s="75"/>
      <c r="I288" s="76"/>
      <c r="J288" s="75"/>
      <c r="K288" s="75"/>
      <c r="L288" s="75"/>
      <c r="M288" s="75"/>
      <c r="N288" s="75"/>
      <c r="O288" s="77"/>
      <c r="P288" s="77"/>
      <c r="Q288" s="77"/>
      <c r="R288" s="77"/>
      <c r="S288" s="75"/>
      <c r="T288" s="77"/>
      <c r="U288" s="75"/>
      <c r="V288" s="78"/>
      <c r="W288" s="76"/>
      <c r="X288" s="10"/>
      <c r="Y288" s="10"/>
    </row>
    <row r="289" spans="1:28" s="10" customFormat="1" ht="161.25" customHeight="1">
      <c r="A289" s="52">
        <v>16</v>
      </c>
      <c r="B289" s="53" t="s">
        <v>886</v>
      </c>
      <c r="C289" s="54" t="s">
        <v>142</v>
      </c>
      <c r="D289" s="54" t="s">
        <v>1101</v>
      </c>
      <c r="E289" s="55">
        <v>1</v>
      </c>
      <c r="F289" s="56">
        <v>100</v>
      </c>
      <c r="G289" s="57" t="s">
        <v>1357</v>
      </c>
      <c r="H289" s="57" t="s">
        <v>1532</v>
      </c>
      <c r="I289" s="58" t="s">
        <v>1109</v>
      </c>
      <c r="J289" s="59" t="s">
        <v>1110</v>
      </c>
      <c r="K289" s="59" t="s">
        <v>701</v>
      </c>
      <c r="L289" s="59" t="s">
        <v>335</v>
      </c>
      <c r="M289" s="59" t="s">
        <v>336</v>
      </c>
      <c r="N289" s="59" t="s">
        <v>337</v>
      </c>
      <c r="O289" s="60">
        <v>53974696</v>
      </c>
      <c r="P289" s="60">
        <v>199267131</v>
      </c>
      <c r="Q289" s="60">
        <v>1897464</v>
      </c>
      <c r="R289" s="60">
        <v>77541739</v>
      </c>
      <c r="S289" s="61" t="s">
        <v>1358</v>
      </c>
      <c r="T289" s="60">
        <v>177597552</v>
      </c>
      <c r="U289" s="62" t="s">
        <v>338</v>
      </c>
      <c r="V289" s="63" t="s">
        <v>1533</v>
      </c>
      <c r="W289" s="64">
        <f>IF(OR(LEFT(I289)="7",LEFT(I289,1)="8"),VALUE(RIGHT(I289,3)),VALUE(RIGHT(I289,4)))</f>
        <v>144</v>
      </c>
    </row>
    <row r="290" spans="1:28" s="10" customFormat="1" ht="177.75" customHeight="1">
      <c r="A290" s="52">
        <v>16</v>
      </c>
      <c r="B290" s="53" t="s">
        <v>886</v>
      </c>
      <c r="C290" s="54" t="s">
        <v>142</v>
      </c>
      <c r="D290" s="54" t="s">
        <v>1101</v>
      </c>
      <c r="E290" s="55">
        <v>1</v>
      </c>
      <c r="F290" s="56" t="s">
        <v>595</v>
      </c>
      <c r="G290" s="57" t="s">
        <v>766</v>
      </c>
      <c r="H290" s="57" t="s">
        <v>700</v>
      </c>
      <c r="I290" s="58" t="s">
        <v>887</v>
      </c>
      <c r="J290" s="59" t="s">
        <v>888</v>
      </c>
      <c r="K290" s="59" t="s">
        <v>13</v>
      </c>
      <c r="L290" s="59" t="s">
        <v>335</v>
      </c>
      <c r="M290" s="59" t="s">
        <v>822</v>
      </c>
      <c r="N290" s="59" t="s">
        <v>938</v>
      </c>
      <c r="O290" s="60">
        <v>418098893.99000001</v>
      </c>
      <c r="P290" s="60">
        <v>17657757.66</v>
      </c>
      <c r="Q290" s="60">
        <v>559917.39</v>
      </c>
      <c r="R290" s="60">
        <v>436316569.04000002</v>
      </c>
      <c r="S290" s="61" t="s">
        <v>1952</v>
      </c>
      <c r="T290" s="60">
        <v>0</v>
      </c>
      <c r="U290" s="62" t="s">
        <v>338</v>
      </c>
      <c r="V290" s="63" t="s">
        <v>1953</v>
      </c>
      <c r="W290" s="64">
        <f>IF(OR(LEFT(I290)="7",LEFT(I290,1)="8"),VALUE(RIGHT(I290,3)),VALUE(RIGHT(I290,4)))</f>
        <v>1220</v>
      </c>
    </row>
    <row r="291" spans="1:28" s="10" customFormat="1" ht="228.75" customHeight="1">
      <c r="A291" s="52">
        <v>16</v>
      </c>
      <c r="B291" s="53" t="s">
        <v>886</v>
      </c>
      <c r="C291" s="54" t="s">
        <v>142</v>
      </c>
      <c r="D291" s="54" t="s">
        <v>1101</v>
      </c>
      <c r="E291" s="55">
        <v>1</v>
      </c>
      <c r="F291" s="56" t="s">
        <v>1359</v>
      </c>
      <c r="G291" s="57" t="s">
        <v>1360</v>
      </c>
      <c r="H291" s="57" t="s">
        <v>840</v>
      </c>
      <c r="I291" s="58">
        <v>20061651101444</v>
      </c>
      <c r="J291" s="59" t="s">
        <v>537</v>
      </c>
      <c r="K291" s="59" t="s">
        <v>698</v>
      </c>
      <c r="L291" s="59" t="s">
        <v>758</v>
      </c>
      <c r="M291" s="59" t="s">
        <v>699</v>
      </c>
      <c r="N291" s="59" t="s">
        <v>938</v>
      </c>
      <c r="O291" s="60">
        <v>20545930.219999999</v>
      </c>
      <c r="P291" s="60">
        <v>0</v>
      </c>
      <c r="Q291" s="60">
        <v>129283.99</v>
      </c>
      <c r="R291" s="60">
        <v>18761906.780000001</v>
      </c>
      <c r="S291" s="61" t="s">
        <v>1954</v>
      </c>
      <c r="T291" s="60">
        <v>1913307.43</v>
      </c>
      <c r="U291" s="62" t="s">
        <v>338</v>
      </c>
      <c r="V291" s="63" t="s">
        <v>1534</v>
      </c>
      <c r="W291" s="64">
        <f>IF(OR(LEFT(I291)="7",LEFT(I291,1)="8"),VALUE(RIGHT(I291,3)),VALUE(RIGHT(I291,4)))</f>
        <v>1444</v>
      </c>
    </row>
    <row r="292" spans="1:28" s="44" customFormat="1" ht="20.25" customHeight="1" outlineLevel="1">
      <c r="A292" s="79"/>
      <c r="B292" s="96" t="s">
        <v>408</v>
      </c>
      <c r="C292" s="97"/>
      <c r="D292" s="97"/>
      <c r="E292" s="80">
        <f>SUBTOTAL(9,E294:E296)</f>
        <v>3</v>
      </c>
      <c r="F292" s="81"/>
      <c r="G292" s="81"/>
      <c r="H292" s="81"/>
      <c r="I292" s="82"/>
      <c r="J292" s="81"/>
      <c r="K292" s="81"/>
      <c r="L292" s="81"/>
      <c r="M292" s="81"/>
      <c r="N292" s="81"/>
      <c r="O292" s="83"/>
      <c r="P292" s="83"/>
      <c r="Q292" s="83"/>
      <c r="R292" s="83"/>
      <c r="S292" s="81"/>
      <c r="T292" s="83"/>
      <c r="U292" s="81"/>
      <c r="V292" s="84"/>
      <c r="W292" s="82"/>
      <c r="X292" s="10"/>
      <c r="Y292" s="10"/>
    </row>
    <row r="293" spans="1:28" s="51" customFormat="1" ht="20.25" customHeight="1" outlineLevel="2">
      <c r="A293" s="45"/>
      <c r="B293" s="90" t="s">
        <v>406</v>
      </c>
      <c r="C293" s="91"/>
      <c r="D293" s="91"/>
      <c r="E293" s="46">
        <f>SUBTOTAL(9,E294:E296)</f>
        <v>3</v>
      </c>
      <c r="F293" s="47"/>
      <c r="G293" s="47"/>
      <c r="H293" s="47"/>
      <c r="I293" s="48"/>
      <c r="J293" s="47"/>
      <c r="K293" s="47"/>
      <c r="L293" s="47"/>
      <c r="M293" s="47"/>
      <c r="N293" s="47"/>
      <c r="O293" s="49"/>
      <c r="P293" s="49"/>
      <c r="Q293" s="49"/>
      <c r="R293" s="49"/>
      <c r="S293" s="47"/>
      <c r="T293" s="49"/>
      <c r="U293" s="47"/>
      <c r="V293" s="50"/>
      <c r="W293" s="48"/>
      <c r="X293" s="44"/>
      <c r="Y293" s="10"/>
    </row>
    <row r="294" spans="1:28" s="10" customFormat="1" ht="161.25" customHeight="1">
      <c r="A294" s="52">
        <v>16</v>
      </c>
      <c r="B294" s="53" t="s">
        <v>886</v>
      </c>
      <c r="C294" s="54" t="s">
        <v>95</v>
      </c>
      <c r="D294" s="54" t="s">
        <v>285</v>
      </c>
      <c r="E294" s="55">
        <v>1</v>
      </c>
      <c r="F294" s="56">
        <v>512</v>
      </c>
      <c r="G294" s="57" t="s">
        <v>656</v>
      </c>
      <c r="H294" s="57" t="s">
        <v>939</v>
      </c>
      <c r="I294" s="58">
        <v>20091651201510</v>
      </c>
      <c r="J294" s="59" t="s">
        <v>657</v>
      </c>
      <c r="K294" s="59" t="s">
        <v>658</v>
      </c>
      <c r="L294" s="59" t="s">
        <v>335</v>
      </c>
      <c r="M294" s="59" t="s">
        <v>945</v>
      </c>
      <c r="N294" s="59" t="s">
        <v>933</v>
      </c>
      <c r="O294" s="60">
        <v>494339016.60000002</v>
      </c>
      <c r="P294" s="60">
        <v>584075433.21000004</v>
      </c>
      <c r="Q294" s="60">
        <v>27235369.859999999</v>
      </c>
      <c r="R294" s="60">
        <v>673342108.75</v>
      </c>
      <c r="S294" s="61" t="s">
        <v>1955</v>
      </c>
      <c r="T294" s="60">
        <v>432307710.92000002</v>
      </c>
      <c r="U294" s="62" t="s">
        <v>338</v>
      </c>
      <c r="V294" s="63" t="s">
        <v>1956</v>
      </c>
      <c r="W294" s="64">
        <f>IF(OR(LEFT(I294)="7",LEFT(I294,1)="8"),VALUE(RIGHT(I294,3)),VALUE(RIGHT(I294,4)))</f>
        <v>1510</v>
      </c>
    </row>
    <row r="295" spans="1:28" s="10" customFormat="1" ht="161.25" customHeight="1">
      <c r="A295" s="52">
        <v>16</v>
      </c>
      <c r="B295" s="53" t="s">
        <v>886</v>
      </c>
      <c r="C295" s="54" t="s">
        <v>95</v>
      </c>
      <c r="D295" s="54" t="s">
        <v>285</v>
      </c>
      <c r="E295" s="55">
        <v>1</v>
      </c>
      <c r="F295" s="56">
        <v>710</v>
      </c>
      <c r="G295" s="57" t="s">
        <v>1277</v>
      </c>
      <c r="H295" s="57" t="s">
        <v>1269</v>
      </c>
      <c r="I295" s="58" t="s">
        <v>1278</v>
      </c>
      <c r="J295" s="59" t="s">
        <v>402</v>
      </c>
      <c r="K295" s="59" t="s">
        <v>780</v>
      </c>
      <c r="L295" s="59" t="s">
        <v>335</v>
      </c>
      <c r="M295" s="59" t="s">
        <v>552</v>
      </c>
      <c r="N295" s="59" t="s">
        <v>337</v>
      </c>
      <c r="O295" s="60">
        <v>137099722.46000001</v>
      </c>
      <c r="P295" s="60">
        <v>11296232.58</v>
      </c>
      <c r="Q295" s="60">
        <v>5210366.9400000004</v>
      </c>
      <c r="R295" s="60">
        <v>12716789.689999999</v>
      </c>
      <c r="S295" s="61" t="s">
        <v>1957</v>
      </c>
      <c r="T295" s="60">
        <v>140889532.28999999</v>
      </c>
      <c r="U295" s="62" t="s">
        <v>338</v>
      </c>
      <c r="V295" s="63" t="s">
        <v>1535</v>
      </c>
      <c r="W295" s="64">
        <f>IF(OR(LEFT(I295)="7",LEFT(I295,1)="8"),VALUE(RIGHT(I295,3)),VALUE(RIGHT(I295,4)))</f>
        <v>358</v>
      </c>
    </row>
    <row r="296" spans="1:28" s="10" customFormat="1" ht="161.25" customHeight="1">
      <c r="A296" s="52">
        <v>16</v>
      </c>
      <c r="B296" s="53" t="s">
        <v>886</v>
      </c>
      <c r="C296" s="54" t="s">
        <v>95</v>
      </c>
      <c r="D296" s="54" t="s">
        <v>285</v>
      </c>
      <c r="E296" s="55">
        <v>1</v>
      </c>
      <c r="F296" s="56" t="s">
        <v>595</v>
      </c>
      <c r="G296" s="57" t="s">
        <v>766</v>
      </c>
      <c r="H296" s="57" t="s">
        <v>766</v>
      </c>
      <c r="I296" s="58" t="s">
        <v>767</v>
      </c>
      <c r="J296" s="59" t="s">
        <v>768</v>
      </c>
      <c r="K296" s="59" t="s">
        <v>772</v>
      </c>
      <c r="L296" s="59" t="s">
        <v>335</v>
      </c>
      <c r="M296" s="59" t="s">
        <v>552</v>
      </c>
      <c r="N296" s="59" t="s">
        <v>933</v>
      </c>
      <c r="O296" s="60">
        <v>243998132.47999999</v>
      </c>
      <c r="P296" s="60">
        <v>1925718541.25</v>
      </c>
      <c r="Q296" s="60">
        <v>22943925.460000001</v>
      </c>
      <c r="R296" s="60">
        <v>1979422296.01</v>
      </c>
      <c r="S296" s="61" t="s">
        <v>1719</v>
      </c>
      <c r="T296" s="60">
        <v>213238303.18000001</v>
      </c>
      <c r="U296" s="62" t="s">
        <v>338</v>
      </c>
      <c r="V296" s="63" t="s">
        <v>1958</v>
      </c>
      <c r="W296" s="64">
        <f>IF(OR(LEFT(I296)="7",LEFT(I296,1)="8"),VALUE(RIGHT(I296,3)),VALUE(RIGHT(I296,4)))</f>
        <v>1512</v>
      </c>
    </row>
    <row r="297" spans="1:28" s="44" customFormat="1" ht="20.25" customHeight="1" outlineLevel="1">
      <c r="A297" s="79"/>
      <c r="B297" s="96" t="s">
        <v>99</v>
      </c>
      <c r="C297" s="97"/>
      <c r="D297" s="97"/>
      <c r="E297" s="80">
        <f>SUBTOTAL(9,E299)</f>
        <v>1</v>
      </c>
      <c r="F297" s="81"/>
      <c r="G297" s="81"/>
      <c r="H297" s="81"/>
      <c r="I297" s="82"/>
      <c r="J297" s="81"/>
      <c r="K297" s="81"/>
      <c r="L297" s="81"/>
      <c r="M297" s="81"/>
      <c r="N297" s="81"/>
      <c r="O297" s="83"/>
      <c r="P297" s="83"/>
      <c r="Q297" s="83"/>
      <c r="R297" s="83"/>
      <c r="S297" s="81"/>
      <c r="T297" s="83"/>
      <c r="U297" s="81"/>
      <c r="V297" s="84"/>
      <c r="W297" s="82"/>
      <c r="X297" s="10"/>
      <c r="Y297" s="10"/>
      <c r="Z297" s="51"/>
      <c r="AA297" s="51"/>
      <c r="AB297" s="51"/>
    </row>
    <row r="298" spans="1:28" s="51" customFormat="1" ht="20.25" customHeight="1" outlineLevel="2">
      <c r="A298" s="45"/>
      <c r="B298" s="90" t="s">
        <v>31</v>
      </c>
      <c r="C298" s="91"/>
      <c r="D298" s="91"/>
      <c r="E298" s="46">
        <f>SUBTOTAL(9,E299)</f>
        <v>1</v>
      </c>
      <c r="F298" s="47"/>
      <c r="G298" s="47"/>
      <c r="H298" s="47"/>
      <c r="I298" s="48"/>
      <c r="J298" s="47"/>
      <c r="K298" s="47"/>
      <c r="L298" s="47"/>
      <c r="M298" s="47"/>
      <c r="N298" s="47"/>
      <c r="O298" s="49"/>
      <c r="P298" s="49"/>
      <c r="Q298" s="49"/>
      <c r="R298" s="49"/>
      <c r="S298" s="47"/>
      <c r="T298" s="49"/>
      <c r="U298" s="47"/>
      <c r="V298" s="50"/>
      <c r="W298" s="48"/>
      <c r="X298" s="44"/>
      <c r="Y298" s="10"/>
      <c r="Z298" s="10"/>
      <c r="AA298" s="10"/>
      <c r="AB298" s="10"/>
    </row>
    <row r="299" spans="1:28" s="10" customFormat="1" ht="181.5" customHeight="1">
      <c r="A299" s="52">
        <v>16</v>
      </c>
      <c r="B299" s="53" t="s">
        <v>886</v>
      </c>
      <c r="C299" s="54" t="s">
        <v>232</v>
      </c>
      <c r="D299" s="54" t="s">
        <v>1101</v>
      </c>
      <c r="E299" s="55">
        <v>1</v>
      </c>
      <c r="F299" s="56">
        <v>100</v>
      </c>
      <c r="G299" s="57" t="s">
        <v>1357</v>
      </c>
      <c r="H299" s="57" t="s">
        <v>702</v>
      </c>
      <c r="I299" s="58" t="s">
        <v>1085</v>
      </c>
      <c r="J299" s="59" t="s">
        <v>1276</v>
      </c>
      <c r="K299" s="59" t="s">
        <v>22</v>
      </c>
      <c r="L299" s="59" t="s">
        <v>758</v>
      </c>
      <c r="M299" s="59" t="s">
        <v>318</v>
      </c>
      <c r="N299" s="59" t="s">
        <v>938</v>
      </c>
      <c r="O299" s="60">
        <v>1212265</v>
      </c>
      <c r="P299" s="60">
        <v>0</v>
      </c>
      <c r="Q299" s="60">
        <v>4479485</v>
      </c>
      <c r="R299" s="60">
        <v>5701587</v>
      </c>
      <c r="S299" s="61" t="s">
        <v>1959</v>
      </c>
      <c r="T299" s="60">
        <v>-9837</v>
      </c>
      <c r="U299" s="62" t="s">
        <v>338</v>
      </c>
      <c r="V299" s="63" t="s">
        <v>1536</v>
      </c>
      <c r="W299" s="64">
        <f>IF(OR(LEFT(I299)="7",LEFT(I299,1)="8"),VALUE(RIGHT(I299,3)),VALUE(RIGHT(I299,4)))</f>
        <v>105</v>
      </c>
    </row>
    <row r="300" spans="1:28" s="37" customFormat="1" ht="28.5" customHeight="1" outlineLevel="3">
      <c r="A300" s="65"/>
      <c r="B300" s="92" t="s">
        <v>403</v>
      </c>
      <c r="C300" s="93"/>
      <c r="D300" s="93"/>
      <c r="E300" s="66">
        <f>SUBTOTAL(9,E301:E306)</f>
        <v>4</v>
      </c>
      <c r="F300" s="67"/>
      <c r="G300" s="67"/>
      <c r="H300" s="67"/>
      <c r="I300" s="68"/>
      <c r="J300" s="67"/>
      <c r="K300" s="67"/>
      <c r="L300" s="67"/>
      <c r="M300" s="67"/>
      <c r="N300" s="67"/>
      <c r="O300" s="69"/>
      <c r="P300" s="70"/>
      <c r="Q300" s="70"/>
      <c r="R300" s="70"/>
      <c r="S300" s="67"/>
      <c r="T300" s="70"/>
      <c r="U300" s="67"/>
      <c r="V300" s="71"/>
      <c r="W300" s="72"/>
      <c r="X300" s="10"/>
      <c r="Y300" s="10"/>
      <c r="Z300" s="10"/>
      <c r="AA300" s="10"/>
      <c r="AB300" s="10"/>
    </row>
    <row r="301" spans="1:28" s="44" customFormat="1" ht="20.25" customHeight="1" outlineLevel="1">
      <c r="A301" s="38"/>
      <c r="B301" s="94" t="s">
        <v>408</v>
      </c>
      <c r="C301" s="95"/>
      <c r="D301" s="95"/>
      <c r="E301" s="39">
        <f>SUBTOTAL(9,E303:E306)</f>
        <v>4</v>
      </c>
      <c r="F301" s="40"/>
      <c r="G301" s="40"/>
      <c r="H301" s="40"/>
      <c r="I301" s="41"/>
      <c r="J301" s="40"/>
      <c r="K301" s="40"/>
      <c r="L301" s="40"/>
      <c r="M301" s="40"/>
      <c r="N301" s="40"/>
      <c r="O301" s="42"/>
      <c r="P301" s="42"/>
      <c r="Q301" s="42"/>
      <c r="R301" s="42"/>
      <c r="S301" s="40"/>
      <c r="T301" s="42"/>
      <c r="U301" s="40"/>
      <c r="V301" s="43"/>
      <c r="W301" s="41"/>
      <c r="X301" s="37"/>
      <c r="Y301" s="10"/>
      <c r="Z301" s="10"/>
      <c r="AA301" s="10"/>
      <c r="AB301" s="10"/>
    </row>
    <row r="302" spans="1:28" s="51" customFormat="1" ht="20.25" customHeight="1" outlineLevel="2">
      <c r="A302" s="45"/>
      <c r="B302" s="90" t="s">
        <v>406</v>
      </c>
      <c r="C302" s="91"/>
      <c r="D302" s="91"/>
      <c r="E302" s="46">
        <f>SUBTOTAL(9,E303:E306)</f>
        <v>4</v>
      </c>
      <c r="F302" s="47"/>
      <c r="G302" s="47"/>
      <c r="H302" s="47"/>
      <c r="I302" s="48"/>
      <c r="J302" s="47"/>
      <c r="K302" s="47"/>
      <c r="L302" s="47"/>
      <c r="M302" s="47"/>
      <c r="N302" s="47"/>
      <c r="O302" s="49"/>
      <c r="P302" s="49"/>
      <c r="Q302" s="49"/>
      <c r="R302" s="49"/>
      <c r="S302" s="47"/>
      <c r="T302" s="49"/>
      <c r="U302" s="47"/>
      <c r="V302" s="50"/>
      <c r="W302" s="48"/>
      <c r="X302" s="44"/>
      <c r="Y302" s="10"/>
      <c r="Z302" s="37"/>
      <c r="AA302" s="37"/>
      <c r="AB302" s="37"/>
    </row>
    <row r="303" spans="1:28" s="10" customFormat="1" ht="161.25" customHeight="1">
      <c r="A303" s="52">
        <v>17</v>
      </c>
      <c r="B303" s="53" t="s">
        <v>403</v>
      </c>
      <c r="C303" s="54" t="s">
        <v>95</v>
      </c>
      <c r="D303" s="54" t="s">
        <v>285</v>
      </c>
      <c r="E303" s="55">
        <v>1</v>
      </c>
      <c r="F303" s="56">
        <v>600</v>
      </c>
      <c r="G303" s="57" t="s">
        <v>404</v>
      </c>
      <c r="H303" s="57" t="s">
        <v>403</v>
      </c>
      <c r="I303" s="58">
        <v>20051781001392</v>
      </c>
      <c r="J303" s="59" t="s">
        <v>312</v>
      </c>
      <c r="K303" s="59" t="s">
        <v>1143</v>
      </c>
      <c r="L303" s="59" t="s">
        <v>981</v>
      </c>
      <c r="M303" s="59" t="s">
        <v>1113</v>
      </c>
      <c r="N303" s="59" t="s">
        <v>938</v>
      </c>
      <c r="O303" s="60">
        <v>1230080.33</v>
      </c>
      <c r="P303" s="60">
        <v>0</v>
      </c>
      <c r="Q303" s="60">
        <v>35666.74</v>
      </c>
      <c r="R303" s="60">
        <v>1211435.2</v>
      </c>
      <c r="S303" s="61" t="s">
        <v>1720</v>
      </c>
      <c r="T303" s="60">
        <v>54311.87</v>
      </c>
      <c r="U303" s="62" t="s">
        <v>946</v>
      </c>
      <c r="V303" s="63" t="s">
        <v>1537</v>
      </c>
      <c r="W303" s="64">
        <f>IF(OR(LEFT(I303)="7",LEFT(I303,1)="8"),VALUE(RIGHT(I303,3)),VALUE(RIGHT(I303,4)))</f>
        <v>1392</v>
      </c>
    </row>
    <row r="304" spans="1:28" s="10" customFormat="1" ht="161.25" customHeight="1">
      <c r="A304" s="52">
        <v>17</v>
      </c>
      <c r="B304" s="53" t="s">
        <v>403</v>
      </c>
      <c r="C304" s="54" t="s">
        <v>95</v>
      </c>
      <c r="D304" s="54" t="s">
        <v>285</v>
      </c>
      <c r="E304" s="55">
        <v>1</v>
      </c>
      <c r="F304" s="56">
        <v>810</v>
      </c>
      <c r="G304" s="57" t="s">
        <v>164</v>
      </c>
      <c r="H304" s="57" t="s">
        <v>403</v>
      </c>
      <c r="I304" s="58">
        <v>20081781001481</v>
      </c>
      <c r="J304" s="59" t="s">
        <v>396</v>
      </c>
      <c r="K304" s="59" t="s">
        <v>342</v>
      </c>
      <c r="L304" s="59" t="s">
        <v>335</v>
      </c>
      <c r="M304" s="59" t="s">
        <v>336</v>
      </c>
      <c r="N304" s="59" t="s">
        <v>337</v>
      </c>
      <c r="O304" s="60">
        <v>338614370.73000002</v>
      </c>
      <c r="P304" s="60">
        <v>0</v>
      </c>
      <c r="Q304" s="60">
        <v>12278056.390000001</v>
      </c>
      <c r="R304" s="60">
        <v>246451517.28999999</v>
      </c>
      <c r="S304" s="61" t="s">
        <v>1960</v>
      </c>
      <c r="T304" s="60">
        <v>104440909.83</v>
      </c>
      <c r="U304" s="62" t="s">
        <v>946</v>
      </c>
      <c r="V304" s="63" t="s">
        <v>1538</v>
      </c>
      <c r="W304" s="64">
        <f>IF(OR(LEFT(I304)="7",LEFT(I304,1)="8"),VALUE(RIGHT(I304,3)),VALUE(RIGHT(I304,4)))</f>
        <v>1481</v>
      </c>
    </row>
    <row r="305" spans="1:28" s="10" customFormat="1" ht="161.25" customHeight="1">
      <c r="A305" s="52">
        <v>17</v>
      </c>
      <c r="B305" s="53" t="s">
        <v>403</v>
      </c>
      <c r="C305" s="54" t="s">
        <v>95</v>
      </c>
      <c r="D305" s="54" t="s">
        <v>285</v>
      </c>
      <c r="E305" s="55">
        <v>1</v>
      </c>
      <c r="F305" s="56">
        <v>810</v>
      </c>
      <c r="G305" s="57" t="s">
        <v>164</v>
      </c>
      <c r="H305" s="57" t="s">
        <v>403</v>
      </c>
      <c r="I305" s="58">
        <v>20091781001514</v>
      </c>
      <c r="J305" s="59" t="s">
        <v>1317</v>
      </c>
      <c r="K305" s="59" t="s">
        <v>1318</v>
      </c>
      <c r="L305" s="59" t="s">
        <v>335</v>
      </c>
      <c r="M305" s="59" t="s">
        <v>336</v>
      </c>
      <c r="N305" s="59" t="s">
        <v>337</v>
      </c>
      <c r="O305" s="60">
        <v>400687757.98000002</v>
      </c>
      <c r="P305" s="60">
        <v>0</v>
      </c>
      <c r="Q305" s="60">
        <v>18654428.77</v>
      </c>
      <c r="R305" s="60">
        <v>4741745.3499999996</v>
      </c>
      <c r="S305" s="61" t="s">
        <v>1961</v>
      </c>
      <c r="T305" s="60">
        <v>414600441.39999998</v>
      </c>
      <c r="U305" s="62" t="s">
        <v>946</v>
      </c>
      <c r="V305" s="63" t="s">
        <v>1539</v>
      </c>
      <c r="W305" s="64">
        <f>IF(OR(LEFT(I305)="7",LEFT(I305,1)="8"),VALUE(RIGHT(I305,3)),VALUE(RIGHT(I305,4)))</f>
        <v>1514</v>
      </c>
    </row>
    <row r="306" spans="1:28" s="10" customFormat="1" ht="161.25" customHeight="1">
      <c r="A306" s="52">
        <v>17</v>
      </c>
      <c r="B306" s="53" t="s">
        <v>403</v>
      </c>
      <c r="C306" s="54" t="s">
        <v>95</v>
      </c>
      <c r="D306" s="54" t="s">
        <v>285</v>
      </c>
      <c r="E306" s="55">
        <v>1</v>
      </c>
      <c r="F306" s="56" t="s">
        <v>405</v>
      </c>
      <c r="G306" s="57" t="s">
        <v>411</v>
      </c>
      <c r="H306" s="57" t="s">
        <v>411</v>
      </c>
      <c r="I306" s="58" t="s">
        <v>412</v>
      </c>
      <c r="J306" s="59" t="s">
        <v>413</v>
      </c>
      <c r="K306" s="59" t="s">
        <v>343</v>
      </c>
      <c r="L306" s="59" t="s">
        <v>981</v>
      </c>
      <c r="M306" s="59" t="s">
        <v>756</v>
      </c>
      <c r="N306" s="59" t="s">
        <v>1100</v>
      </c>
      <c r="O306" s="60">
        <v>370202.88</v>
      </c>
      <c r="P306" s="60">
        <v>870987.05</v>
      </c>
      <c r="Q306" s="60">
        <v>3026.17</v>
      </c>
      <c r="R306" s="60">
        <v>848326.81</v>
      </c>
      <c r="S306" s="61" t="s">
        <v>1962</v>
      </c>
      <c r="T306" s="60">
        <v>395889.29</v>
      </c>
      <c r="U306" s="62" t="s">
        <v>338</v>
      </c>
      <c r="V306" s="63" t="s">
        <v>1963</v>
      </c>
      <c r="W306" s="64">
        <f>IF(OR(LEFT(I306)="7",LEFT(I306,1)="8"),VALUE(RIGHT(I306,3)),VALUE(RIGHT(I306,4)))</f>
        <v>1298</v>
      </c>
    </row>
    <row r="307" spans="1:28" s="37" customFormat="1" ht="20.25" customHeight="1" outlineLevel="3">
      <c r="A307" s="65"/>
      <c r="B307" s="92" t="s">
        <v>414</v>
      </c>
      <c r="C307" s="93"/>
      <c r="D307" s="93"/>
      <c r="E307" s="66">
        <f>SUBTOTAL(9,E310:E336)</f>
        <v>24</v>
      </c>
      <c r="F307" s="67"/>
      <c r="G307" s="67"/>
      <c r="H307" s="67"/>
      <c r="I307" s="68"/>
      <c r="J307" s="67"/>
      <c r="K307" s="67"/>
      <c r="L307" s="67"/>
      <c r="M307" s="67"/>
      <c r="N307" s="67"/>
      <c r="O307" s="69"/>
      <c r="P307" s="70"/>
      <c r="Q307" s="70"/>
      <c r="R307" s="70"/>
      <c r="S307" s="67"/>
      <c r="T307" s="70"/>
      <c r="U307" s="67"/>
      <c r="V307" s="71"/>
      <c r="W307" s="72"/>
      <c r="X307" s="10"/>
      <c r="Y307" s="10"/>
      <c r="Z307" s="10"/>
      <c r="AA307" s="10"/>
      <c r="AB307" s="10"/>
    </row>
    <row r="308" spans="1:28" s="44" customFormat="1" ht="20.25" customHeight="1" outlineLevel="1">
      <c r="A308" s="38"/>
      <c r="B308" s="94" t="s">
        <v>952</v>
      </c>
      <c r="C308" s="95" t="s">
        <v>950</v>
      </c>
      <c r="D308" s="95"/>
      <c r="E308" s="39">
        <f>SUBTOTAL(9,E310:E332)</f>
        <v>22</v>
      </c>
      <c r="F308" s="40"/>
      <c r="G308" s="40"/>
      <c r="H308" s="40"/>
      <c r="I308" s="41"/>
      <c r="J308" s="40"/>
      <c r="K308" s="40"/>
      <c r="L308" s="40"/>
      <c r="M308" s="40"/>
      <c r="N308" s="40"/>
      <c r="O308" s="42"/>
      <c r="P308" s="42"/>
      <c r="Q308" s="42"/>
      <c r="R308" s="42"/>
      <c r="S308" s="40"/>
      <c r="T308" s="42"/>
      <c r="U308" s="40"/>
      <c r="V308" s="43"/>
      <c r="W308" s="41"/>
      <c r="X308" s="37"/>
      <c r="Y308" s="10"/>
      <c r="Z308" s="10"/>
      <c r="AA308" s="10"/>
      <c r="AB308" s="10"/>
    </row>
    <row r="309" spans="1:28" s="51" customFormat="1" ht="20.25" customHeight="1" outlineLevel="2">
      <c r="A309" s="45"/>
      <c r="B309" s="90" t="s">
        <v>406</v>
      </c>
      <c r="C309" s="91"/>
      <c r="D309" s="91"/>
      <c r="E309" s="46">
        <f>SUBTOTAL(9,E310:E325)</f>
        <v>16</v>
      </c>
      <c r="F309" s="47"/>
      <c r="G309" s="47"/>
      <c r="H309" s="47"/>
      <c r="I309" s="48"/>
      <c r="J309" s="47"/>
      <c r="K309" s="47"/>
      <c r="L309" s="47"/>
      <c r="M309" s="47"/>
      <c r="N309" s="47"/>
      <c r="O309" s="49"/>
      <c r="P309" s="49"/>
      <c r="Q309" s="49"/>
      <c r="R309" s="49"/>
      <c r="S309" s="47"/>
      <c r="T309" s="49"/>
      <c r="U309" s="47"/>
      <c r="V309" s="50"/>
      <c r="W309" s="48"/>
      <c r="X309" s="44"/>
      <c r="Y309" s="10"/>
      <c r="Z309" s="10"/>
      <c r="AA309" s="10"/>
      <c r="AB309" s="10"/>
    </row>
    <row r="310" spans="1:28" s="10" customFormat="1" ht="205.5" customHeight="1">
      <c r="A310" s="52">
        <v>18</v>
      </c>
      <c r="B310" s="53" t="s">
        <v>414</v>
      </c>
      <c r="C310" s="54" t="s">
        <v>142</v>
      </c>
      <c r="D310" s="54" t="s">
        <v>285</v>
      </c>
      <c r="E310" s="55">
        <v>1</v>
      </c>
      <c r="F310" s="56">
        <v>211</v>
      </c>
      <c r="G310" s="57" t="s">
        <v>1324</v>
      </c>
      <c r="H310" s="57" t="s">
        <v>740</v>
      </c>
      <c r="I310" s="58">
        <v>20101821101520</v>
      </c>
      <c r="J310" s="59" t="s">
        <v>1325</v>
      </c>
      <c r="K310" s="59" t="s">
        <v>1314</v>
      </c>
      <c r="L310" s="59" t="s">
        <v>335</v>
      </c>
      <c r="M310" s="59" t="s">
        <v>945</v>
      </c>
      <c r="N310" s="59" t="s">
        <v>337</v>
      </c>
      <c r="O310" s="60">
        <v>1407332293.5899999</v>
      </c>
      <c r="P310" s="60">
        <v>1859652956.98</v>
      </c>
      <c r="Q310" s="60">
        <v>53335250.579999998</v>
      </c>
      <c r="R310" s="60">
        <v>2099158738.75</v>
      </c>
      <c r="S310" s="61" t="s">
        <v>1964</v>
      </c>
      <c r="T310" s="60">
        <v>1574556512.23</v>
      </c>
      <c r="U310" s="62" t="s">
        <v>946</v>
      </c>
      <c r="V310" s="63" t="s">
        <v>1965</v>
      </c>
      <c r="W310" s="64">
        <f t="shared" ref="W310:W325" si="10">IF(OR(LEFT(I310)="7",LEFT(I310,1)="8"),VALUE(RIGHT(I310,3)),VALUE(RIGHT(I310,4)))</f>
        <v>1520</v>
      </c>
    </row>
    <row r="311" spans="1:28" s="10" customFormat="1" ht="105" customHeight="1">
      <c r="A311" s="52">
        <v>18</v>
      </c>
      <c r="B311" s="53" t="s">
        <v>414</v>
      </c>
      <c r="C311" s="54" t="s">
        <v>142</v>
      </c>
      <c r="D311" s="54" t="s">
        <v>285</v>
      </c>
      <c r="E311" s="55">
        <v>1</v>
      </c>
      <c r="F311" s="56" t="s">
        <v>415</v>
      </c>
      <c r="G311" s="57" t="s">
        <v>416</v>
      </c>
      <c r="H311" s="57" t="s">
        <v>416</v>
      </c>
      <c r="I311" s="58" t="s">
        <v>229</v>
      </c>
      <c r="J311" s="59" t="s">
        <v>785</v>
      </c>
      <c r="K311" s="59" t="s">
        <v>228</v>
      </c>
      <c r="L311" s="59" t="s">
        <v>981</v>
      </c>
      <c r="M311" s="59" t="s">
        <v>227</v>
      </c>
      <c r="N311" s="59" t="s">
        <v>491</v>
      </c>
      <c r="O311" s="60">
        <v>73352036.209999993</v>
      </c>
      <c r="P311" s="60">
        <v>0</v>
      </c>
      <c r="Q311" s="60">
        <v>3087919.1</v>
      </c>
      <c r="R311" s="60">
        <v>10622883.77</v>
      </c>
      <c r="S311" s="61" t="s">
        <v>1320</v>
      </c>
      <c r="T311" s="60">
        <v>65817071.539999999</v>
      </c>
      <c r="U311" s="62" t="s">
        <v>946</v>
      </c>
      <c r="V311" s="63" t="s">
        <v>1721</v>
      </c>
      <c r="W311" s="64">
        <f t="shared" si="10"/>
        <v>1453</v>
      </c>
    </row>
    <row r="312" spans="1:28" s="10" customFormat="1" ht="129.75" customHeight="1">
      <c r="A312" s="52">
        <v>18</v>
      </c>
      <c r="B312" s="53" t="s">
        <v>414</v>
      </c>
      <c r="C312" s="54" t="s">
        <v>142</v>
      </c>
      <c r="D312" s="54" t="s">
        <v>285</v>
      </c>
      <c r="E312" s="55">
        <v>1</v>
      </c>
      <c r="F312" s="56" t="s">
        <v>415</v>
      </c>
      <c r="G312" s="57" t="s">
        <v>416</v>
      </c>
      <c r="H312" s="57" t="s">
        <v>416</v>
      </c>
      <c r="I312" s="58" t="s">
        <v>417</v>
      </c>
      <c r="J312" s="59" t="s">
        <v>313</v>
      </c>
      <c r="K312" s="59" t="s">
        <v>344</v>
      </c>
      <c r="L312" s="59" t="s">
        <v>758</v>
      </c>
      <c r="M312" s="59" t="s">
        <v>418</v>
      </c>
      <c r="N312" s="59" t="s">
        <v>337</v>
      </c>
      <c r="O312" s="60">
        <v>25595834.239999998</v>
      </c>
      <c r="P312" s="60">
        <v>0</v>
      </c>
      <c r="Q312" s="60">
        <v>689005.33</v>
      </c>
      <c r="R312" s="60">
        <v>17978159.969999999</v>
      </c>
      <c r="S312" s="61" t="s">
        <v>1319</v>
      </c>
      <c r="T312" s="60">
        <v>8306679.5999999996</v>
      </c>
      <c r="U312" s="62" t="s">
        <v>946</v>
      </c>
      <c r="V312" s="63" t="s">
        <v>1540</v>
      </c>
      <c r="W312" s="64">
        <f t="shared" si="10"/>
        <v>1236</v>
      </c>
    </row>
    <row r="313" spans="1:28" s="10" customFormat="1" ht="108.75" customHeight="1">
      <c r="A313" s="52">
        <v>18</v>
      </c>
      <c r="B313" s="53" t="s">
        <v>414</v>
      </c>
      <c r="C313" s="54" t="s">
        <v>142</v>
      </c>
      <c r="D313" s="54" t="s">
        <v>285</v>
      </c>
      <c r="E313" s="55">
        <v>1</v>
      </c>
      <c r="F313" s="56" t="s">
        <v>419</v>
      </c>
      <c r="G313" s="57" t="s">
        <v>420</v>
      </c>
      <c r="H313" s="57" t="s">
        <v>420</v>
      </c>
      <c r="I313" s="58" t="s">
        <v>421</v>
      </c>
      <c r="J313" s="59" t="s">
        <v>789</v>
      </c>
      <c r="K313" s="59" t="s">
        <v>1147</v>
      </c>
      <c r="L313" s="59" t="s">
        <v>981</v>
      </c>
      <c r="M313" s="59" t="s">
        <v>561</v>
      </c>
      <c r="N313" s="59" t="s">
        <v>933</v>
      </c>
      <c r="O313" s="60">
        <v>34712685.990000002</v>
      </c>
      <c r="P313" s="60">
        <v>724048231</v>
      </c>
      <c r="Q313" s="60">
        <v>4802871.53</v>
      </c>
      <c r="R313" s="60">
        <v>378002667.94999999</v>
      </c>
      <c r="S313" s="61" t="s">
        <v>1321</v>
      </c>
      <c r="T313" s="60">
        <v>385561120.56999999</v>
      </c>
      <c r="U313" s="62" t="s">
        <v>338</v>
      </c>
      <c r="V313" s="63" t="s">
        <v>1722</v>
      </c>
      <c r="W313" s="64">
        <f t="shared" si="10"/>
        <v>1096</v>
      </c>
    </row>
    <row r="314" spans="1:28" s="10" customFormat="1" ht="108.75" customHeight="1">
      <c r="A314" s="52">
        <v>18</v>
      </c>
      <c r="B314" s="53" t="s">
        <v>414</v>
      </c>
      <c r="C314" s="54" t="s">
        <v>142</v>
      </c>
      <c r="D314" s="54" t="s">
        <v>285</v>
      </c>
      <c r="E314" s="55">
        <v>1</v>
      </c>
      <c r="F314" s="56" t="s">
        <v>419</v>
      </c>
      <c r="G314" s="57" t="s">
        <v>420</v>
      </c>
      <c r="H314" s="57" t="s">
        <v>420</v>
      </c>
      <c r="I314" s="58" t="s">
        <v>457</v>
      </c>
      <c r="J314" s="59" t="s">
        <v>458</v>
      </c>
      <c r="K314" s="59" t="s">
        <v>459</v>
      </c>
      <c r="L314" s="59" t="s">
        <v>981</v>
      </c>
      <c r="M314" s="59" t="s">
        <v>591</v>
      </c>
      <c r="N314" s="59" t="s">
        <v>1100</v>
      </c>
      <c r="O314" s="60">
        <v>13269019.43</v>
      </c>
      <c r="P314" s="60">
        <v>117482422.62</v>
      </c>
      <c r="Q314" s="60">
        <v>2870432.65</v>
      </c>
      <c r="R314" s="60">
        <v>119475686.55</v>
      </c>
      <c r="S314" s="61" t="s">
        <v>23</v>
      </c>
      <c r="T314" s="60">
        <v>14146188.15</v>
      </c>
      <c r="U314" s="62" t="s">
        <v>338</v>
      </c>
      <c r="V314" s="63" t="s">
        <v>1543</v>
      </c>
      <c r="W314" s="64">
        <f t="shared" si="10"/>
        <v>1451</v>
      </c>
    </row>
    <row r="315" spans="1:28" s="10" customFormat="1" ht="108.75" customHeight="1">
      <c r="A315" s="52">
        <v>18</v>
      </c>
      <c r="B315" s="53" t="s">
        <v>414</v>
      </c>
      <c r="C315" s="54" t="s">
        <v>142</v>
      </c>
      <c r="D315" s="54" t="s">
        <v>285</v>
      </c>
      <c r="E315" s="55">
        <v>1</v>
      </c>
      <c r="F315" s="56" t="s">
        <v>419</v>
      </c>
      <c r="G315" s="57" t="s">
        <v>420</v>
      </c>
      <c r="H315" s="57" t="s">
        <v>420</v>
      </c>
      <c r="I315" s="58" t="s">
        <v>422</v>
      </c>
      <c r="J315" s="59" t="s">
        <v>108</v>
      </c>
      <c r="K315" s="59" t="s">
        <v>453</v>
      </c>
      <c r="L315" s="59" t="s">
        <v>758</v>
      </c>
      <c r="M315" s="59" t="s">
        <v>681</v>
      </c>
      <c r="N315" s="59" t="s">
        <v>491</v>
      </c>
      <c r="O315" s="60">
        <v>605134613.19000006</v>
      </c>
      <c r="P315" s="60">
        <v>0</v>
      </c>
      <c r="Q315" s="60">
        <v>29163482.190000001</v>
      </c>
      <c r="R315" s="60">
        <v>9438617.0999999996</v>
      </c>
      <c r="S315" s="61" t="s">
        <v>1221</v>
      </c>
      <c r="T315" s="60">
        <v>624859478.27999997</v>
      </c>
      <c r="U315" s="62" t="s">
        <v>338</v>
      </c>
      <c r="V315" s="63" t="s">
        <v>1541</v>
      </c>
      <c r="W315" s="64">
        <f t="shared" si="10"/>
        <v>1101</v>
      </c>
    </row>
    <row r="316" spans="1:28" s="10" customFormat="1" ht="108.75" customHeight="1">
      <c r="A316" s="52">
        <v>18</v>
      </c>
      <c r="B316" s="53" t="s">
        <v>414</v>
      </c>
      <c r="C316" s="54" t="s">
        <v>142</v>
      </c>
      <c r="D316" s="54" t="s">
        <v>285</v>
      </c>
      <c r="E316" s="55">
        <v>1</v>
      </c>
      <c r="F316" s="56" t="s">
        <v>419</v>
      </c>
      <c r="G316" s="57" t="s">
        <v>420</v>
      </c>
      <c r="H316" s="57" t="s">
        <v>420</v>
      </c>
      <c r="I316" s="58" t="s">
        <v>454</v>
      </c>
      <c r="J316" s="59" t="s">
        <v>455</v>
      </c>
      <c r="K316" s="59" t="s">
        <v>456</v>
      </c>
      <c r="L316" s="59" t="s">
        <v>758</v>
      </c>
      <c r="M316" s="59" t="s">
        <v>681</v>
      </c>
      <c r="N316" s="59" t="s">
        <v>491</v>
      </c>
      <c r="O316" s="60">
        <v>11473989.359999999</v>
      </c>
      <c r="P316" s="60">
        <v>1177330.81</v>
      </c>
      <c r="Q316" s="60">
        <v>505058.85</v>
      </c>
      <c r="R316" s="60">
        <v>1246223.52</v>
      </c>
      <c r="S316" s="61" t="s">
        <v>1222</v>
      </c>
      <c r="T316" s="60">
        <v>11910155.5</v>
      </c>
      <c r="U316" s="62" t="s">
        <v>338</v>
      </c>
      <c r="V316" s="63" t="s">
        <v>1542</v>
      </c>
      <c r="W316" s="64">
        <f t="shared" si="10"/>
        <v>1102</v>
      </c>
    </row>
    <row r="317" spans="1:28" s="10" customFormat="1" ht="108.75" customHeight="1">
      <c r="A317" s="52">
        <v>18</v>
      </c>
      <c r="B317" s="53" t="s">
        <v>414</v>
      </c>
      <c r="C317" s="54" t="s">
        <v>142</v>
      </c>
      <c r="D317" s="54" t="s">
        <v>285</v>
      </c>
      <c r="E317" s="55">
        <v>1</v>
      </c>
      <c r="F317" s="56" t="s">
        <v>460</v>
      </c>
      <c r="G317" s="57" t="s">
        <v>461</v>
      </c>
      <c r="H317" s="57" t="s">
        <v>461</v>
      </c>
      <c r="I317" s="58" t="s">
        <v>474</v>
      </c>
      <c r="J317" s="59" t="s">
        <v>475</v>
      </c>
      <c r="K317" s="59" t="s">
        <v>1148</v>
      </c>
      <c r="L317" s="59" t="s">
        <v>335</v>
      </c>
      <c r="M317" s="59" t="s">
        <v>945</v>
      </c>
      <c r="N317" s="59" t="s">
        <v>337</v>
      </c>
      <c r="O317" s="60">
        <v>91263.02</v>
      </c>
      <c r="P317" s="60">
        <v>0</v>
      </c>
      <c r="Q317" s="60">
        <v>3905.75</v>
      </c>
      <c r="R317" s="60">
        <v>920.9</v>
      </c>
      <c r="S317" s="61" t="s">
        <v>1313</v>
      </c>
      <c r="T317" s="60">
        <v>94247.87</v>
      </c>
      <c r="U317" s="62" t="s">
        <v>338</v>
      </c>
      <c r="V317" s="63" t="s">
        <v>1545</v>
      </c>
      <c r="W317" s="64">
        <f t="shared" si="10"/>
        <v>194</v>
      </c>
    </row>
    <row r="318" spans="1:28" s="10" customFormat="1" ht="181.5" customHeight="1">
      <c r="A318" s="52">
        <v>18</v>
      </c>
      <c r="B318" s="53" t="s">
        <v>414</v>
      </c>
      <c r="C318" s="54" t="s">
        <v>142</v>
      </c>
      <c r="D318" s="54" t="s">
        <v>285</v>
      </c>
      <c r="E318" s="55">
        <v>1</v>
      </c>
      <c r="F318" s="56" t="s">
        <v>460</v>
      </c>
      <c r="G318" s="57" t="s">
        <v>461</v>
      </c>
      <c r="H318" s="57" t="s">
        <v>461</v>
      </c>
      <c r="I318" s="58" t="s">
        <v>462</v>
      </c>
      <c r="J318" s="59" t="s">
        <v>463</v>
      </c>
      <c r="K318" s="59" t="s">
        <v>258</v>
      </c>
      <c r="L318" s="59" t="s">
        <v>981</v>
      </c>
      <c r="M318" s="59" t="s">
        <v>591</v>
      </c>
      <c r="N318" s="59" t="s">
        <v>337</v>
      </c>
      <c r="O318" s="60">
        <v>62417534.600000001</v>
      </c>
      <c r="P318" s="60">
        <v>961292.57</v>
      </c>
      <c r="Q318" s="60">
        <v>3848062.72</v>
      </c>
      <c r="R318" s="60">
        <v>9113328.9199999999</v>
      </c>
      <c r="S318" s="61" t="s">
        <v>1323</v>
      </c>
      <c r="T318" s="60">
        <v>58113560.969999999</v>
      </c>
      <c r="U318" s="62" t="s">
        <v>338</v>
      </c>
      <c r="V318" s="63" t="s">
        <v>1723</v>
      </c>
      <c r="W318" s="64">
        <f t="shared" si="10"/>
        <v>110</v>
      </c>
    </row>
    <row r="319" spans="1:28" s="10" customFormat="1" ht="161.25" customHeight="1">
      <c r="A319" s="52">
        <v>18</v>
      </c>
      <c r="B319" s="53" t="s">
        <v>414</v>
      </c>
      <c r="C319" s="54" t="s">
        <v>142</v>
      </c>
      <c r="D319" s="54" t="s">
        <v>285</v>
      </c>
      <c r="E319" s="55">
        <v>1</v>
      </c>
      <c r="F319" s="56" t="s">
        <v>460</v>
      </c>
      <c r="G319" s="57" t="s">
        <v>461</v>
      </c>
      <c r="H319" s="57" t="s">
        <v>461</v>
      </c>
      <c r="I319" s="58" t="s">
        <v>238</v>
      </c>
      <c r="J319" s="59" t="s">
        <v>239</v>
      </c>
      <c r="K319" s="59" t="s">
        <v>240</v>
      </c>
      <c r="L319" s="59" t="s">
        <v>981</v>
      </c>
      <c r="M319" s="59" t="s">
        <v>1188</v>
      </c>
      <c r="N319" s="59" t="s">
        <v>233</v>
      </c>
      <c r="O319" s="60">
        <v>30590241345.139999</v>
      </c>
      <c r="P319" s="60">
        <v>-381659.46</v>
      </c>
      <c r="Q319" s="60">
        <v>771800717.02999997</v>
      </c>
      <c r="R319" s="60">
        <v>30105581953.119999</v>
      </c>
      <c r="S319" s="61" t="s">
        <v>1966</v>
      </c>
      <c r="T319" s="60">
        <v>1256078449.5899999</v>
      </c>
      <c r="U319" s="62" t="s">
        <v>338</v>
      </c>
      <c r="V319" s="63" t="s">
        <v>1967</v>
      </c>
      <c r="W319" s="64">
        <f t="shared" si="10"/>
        <v>1492</v>
      </c>
    </row>
    <row r="320" spans="1:28" s="10" customFormat="1" ht="105" customHeight="1">
      <c r="A320" s="52">
        <v>18</v>
      </c>
      <c r="B320" s="53" t="s">
        <v>414</v>
      </c>
      <c r="C320" s="54" t="s">
        <v>142</v>
      </c>
      <c r="D320" s="54" t="s">
        <v>285</v>
      </c>
      <c r="E320" s="55">
        <v>1</v>
      </c>
      <c r="F320" s="56" t="s">
        <v>460</v>
      </c>
      <c r="G320" s="57" t="s">
        <v>461</v>
      </c>
      <c r="H320" s="57" t="s">
        <v>461</v>
      </c>
      <c r="I320" s="58" t="s">
        <v>259</v>
      </c>
      <c r="J320" s="59" t="s">
        <v>472</v>
      </c>
      <c r="K320" s="59" t="s">
        <v>473</v>
      </c>
      <c r="L320" s="59" t="s">
        <v>981</v>
      </c>
      <c r="M320" s="59" t="s">
        <v>591</v>
      </c>
      <c r="N320" s="59" t="s">
        <v>491</v>
      </c>
      <c r="O320" s="60">
        <v>3072653254.3000002</v>
      </c>
      <c r="P320" s="60">
        <v>24620000000</v>
      </c>
      <c r="Q320" s="60">
        <v>478658754.32999998</v>
      </c>
      <c r="R320" s="60">
        <v>25119066439.040001</v>
      </c>
      <c r="S320" s="61" t="s">
        <v>1322</v>
      </c>
      <c r="T320" s="60">
        <v>3052245569.5900002</v>
      </c>
      <c r="U320" s="62" t="s">
        <v>338</v>
      </c>
      <c r="V320" s="63" t="s">
        <v>1544</v>
      </c>
      <c r="W320" s="64">
        <f t="shared" si="10"/>
        <v>889</v>
      </c>
    </row>
    <row r="321" spans="1:28" s="10" customFormat="1" ht="150" customHeight="1">
      <c r="A321" s="52">
        <v>18</v>
      </c>
      <c r="B321" s="53" t="s">
        <v>414</v>
      </c>
      <c r="C321" s="54" t="s">
        <v>142</v>
      </c>
      <c r="D321" s="54" t="s">
        <v>285</v>
      </c>
      <c r="E321" s="55">
        <v>1</v>
      </c>
      <c r="F321" s="56" t="s">
        <v>476</v>
      </c>
      <c r="G321" s="57" t="s">
        <v>477</v>
      </c>
      <c r="H321" s="57" t="s">
        <v>477</v>
      </c>
      <c r="I321" s="58" t="s">
        <v>906</v>
      </c>
      <c r="J321" s="59" t="s">
        <v>907</v>
      </c>
      <c r="K321" s="59" t="s">
        <v>1247</v>
      </c>
      <c r="L321" s="59" t="s">
        <v>335</v>
      </c>
      <c r="M321" s="59" t="s">
        <v>945</v>
      </c>
      <c r="N321" s="59" t="s">
        <v>933</v>
      </c>
      <c r="O321" s="60">
        <v>11220602.289999999</v>
      </c>
      <c r="P321" s="60">
        <v>2270834.04</v>
      </c>
      <c r="Q321" s="60">
        <v>514694.24</v>
      </c>
      <c r="R321" s="60">
        <v>2934748.15</v>
      </c>
      <c r="S321" s="61" t="s">
        <v>1968</v>
      </c>
      <c r="T321" s="60">
        <v>11071382.42</v>
      </c>
      <c r="U321" s="62" t="s">
        <v>338</v>
      </c>
      <c r="V321" s="63" t="s">
        <v>1546</v>
      </c>
      <c r="W321" s="64">
        <f t="shared" si="10"/>
        <v>1115</v>
      </c>
    </row>
    <row r="322" spans="1:28" s="10" customFormat="1" ht="237" customHeight="1">
      <c r="A322" s="52">
        <v>18</v>
      </c>
      <c r="B322" s="53" t="s">
        <v>414</v>
      </c>
      <c r="C322" s="54" t="s">
        <v>142</v>
      </c>
      <c r="D322" s="54" t="s">
        <v>285</v>
      </c>
      <c r="E322" s="55">
        <v>1</v>
      </c>
      <c r="F322" s="56" t="s">
        <v>1248</v>
      </c>
      <c r="G322" s="57" t="s">
        <v>729</v>
      </c>
      <c r="H322" s="57" t="s">
        <v>729</v>
      </c>
      <c r="I322" s="58" t="s">
        <v>730</v>
      </c>
      <c r="J322" s="59" t="s">
        <v>731</v>
      </c>
      <c r="K322" s="59" t="s">
        <v>1149</v>
      </c>
      <c r="L322" s="59" t="s">
        <v>981</v>
      </c>
      <c r="M322" s="59" t="s">
        <v>900</v>
      </c>
      <c r="N322" s="59" t="s">
        <v>1100</v>
      </c>
      <c r="O322" s="60">
        <v>925907816.96000004</v>
      </c>
      <c r="P322" s="60">
        <v>140320940.91</v>
      </c>
      <c r="Q322" s="60">
        <v>97736638.650000006</v>
      </c>
      <c r="R322" s="60">
        <v>15984525.93</v>
      </c>
      <c r="S322" s="61" t="s">
        <v>1077</v>
      </c>
      <c r="T322" s="60">
        <v>1147980870.5899999</v>
      </c>
      <c r="U322" s="62" t="s">
        <v>338</v>
      </c>
      <c r="V322" s="63" t="s">
        <v>1547</v>
      </c>
      <c r="W322" s="64">
        <f t="shared" si="10"/>
        <v>1354</v>
      </c>
    </row>
    <row r="323" spans="1:28" s="10" customFormat="1" ht="114.75" customHeight="1">
      <c r="A323" s="52">
        <v>18</v>
      </c>
      <c r="B323" s="53" t="s">
        <v>414</v>
      </c>
      <c r="C323" s="54" t="s">
        <v>142</v>
      </c>
      <c r="D323" s="54" t="s">
        <v>285</v>
      </c>
      <c r="E323" s="55">
        <v>1</v>
      </c>
      <c r="F323" s="56" t="s">
        <v>732</v>
      </c>
      <c r="G323" s="57" t="s">
        <v>733</v>
      </c>
      <c r="H323" s="57" t="s">
        <v>733</v>
      </c>
      <c r="I323" s="58" t="s">
        <v>513</v>
      </c>
      <c r="J323" s="59" t="s">
        <v>691</v>
      </c>
      <c r="K323" s="59" t="s">
        <v>692</v>
      </c>
      <c r="L323" s="59" t="s">
        <v>335</v>
      </c>
      <c r="M323" s="59" t="s">
        <v>945</v>
      </c>
      <c r="N323" s="59" t="s">
        <v>337</v>
      </c>
      <c r="O323" s="60">
        <v>682799973.96000004</v>
      </c>
      <c r="P323" s="60">
        <v>221250306.62</v>
      </c>
      <c r="Q323" s="60">
        <v>29828739.239999998</v>
      </c>
      <c r="R323" s="60">
        <v>358835332.05000001</v>
      </c>
      <c r="S323" s="61" t="s">
        <v>1969</v>
      </c>
      <c r="T323" s="60">
        <v>575043687.76999998</v>
      </c>
      <c r="U323" s="62" t="s">
        <v>338</v>
      </c>
      <c r="V323" s="63" t="s">
        <v>1551</v>
      </c>
      <c r="W323" s="64">
        <f t="shared" si="10"/>
        <v>58</v>
      </c>
    </row>
    <row r="324" spans="1:28" s="10" customFormat="1" ht="114.75" customHeight="1">
      <c r="A324" s="52">
        <v>18</v>
      </c>
      <c r="B324" s="53" t="s">
        <v>414</v>
      </c>
      <c r="C324" s="54" t="s">
        <v>142</v>
      </c>
      <c r="D324" s="54" t="s">
        <v>285</v>
      </c>
      <c r="E324" s="55">
        <v>1</v>
      </c>
      <c r="F324" s="56" t="s">
        <v>732</v>
      </c>
      <c r="G324" s="57" t="s">
        <v>733</v>
      </c>
      <c r="H324" s="57" t="s">
        <v>733</v>
      </c>
      <c r="I324" s="58" t="s">
        <v>734</v>
      </c>
      <c r="J324" s="59" t="s">
        <v>735</v>
      </c>
      <c r="K324" s="59" t="s">
        <v>510</v>
      </c>
      <c r="L324" s="59" t="s">
        <v>335</v>
      </c>
      <c r="M324" s="59" t="s">
        <v>945</v>
      </c>
      <c r="N324" s="59" t="s">
        <v>933</v>
      </c>
      <c r="O324" s="60">
        <v>277702226.50999999</v>
      </c>
      <c r="P324" s="60">
        <v>36233631.780000001</v>
      </c>
      <c r="Q324" s="60">
        <v>13641015.77</v>
      </c>
      <c r="R324" s="60">
        <v>19134796.07</v>
      </c>
      <c r="S324" s="61" t="s">
        <v>1312</v>
      </c>
      <c r="T324" s="60">
        <v>308442077.99000001</v>
      </c>
      <c r="U324" s="62" t="s">
        <v>338</v>
      </c>
      <c r="V324" s="63" t="s">
        <v>1548</v>
      </c>
      <c r="W324" s="64">
        <f t="shared" si="10"/>
        <v>1050</v>
      </c>
    </row>
    <row r="325" spans="1:28" s="10" customFormat="1" ht="114.75" customHeight="1">
      <c r="A325" s="52">
        <v>18</v>
      </c>
      <c r="B325" s="53" t="s">
        <v>414</v>
      </c>
      <c r="C325" s="54" t="s">
        <v>142</v>
      </c>
      <c r="D325" s="54" t="s">
        <v>285</v>
      </c>
      <c r="E325" s="55">
        <v>1</v>
      </c>
      <c r="F325" s="56" t="s">
        <v>732</v>
      </c>
      <c r="G325" s="57" t="s">
        <v>733</v>
      </c>
      <c r="H325" s="57" t="s">
        <v>733</v>
      </c>
      <c r="I325" s="58" t="s">
        <v>511</v>
      </c>
      <c r="J325" s="59" t="s">
        <v>512</v>
      </c>
      <c r="K325" s="59" t="s">
        <v>1225</v>
      </c>
      <c r="L325" s="59" t="s">
        <v>335</v>
      </c>
      <c r="M325" s="59" t="s">
        <v>822</v>
      </c>
      <c r="N325" s="59" t="s">
        <v>933</v>
      </c>
      <c r="O325" s="60">
        <v>182340390.22999999</v>
      </c>
      <c r="P325" s="60">
        <v>2064756027.3399999</v>
      </c>
      <c r="Q325" s="60">
        <v>13757764.470000001</v>
      </c>
      <c r="R325" s="60">
        <v>2035769255.6900001</v>
      </c>
      <c r="S325" s="61" t="s">
        <v>1549</v>
      </c>
      <c r="T325" s="60">
        <v>225084926.34999999</v>
      </c>
      <c r="U325" s="62" t="s">
        <v>338</v>
      </c>
      <c r="V325" s="63" t="s">
        <v>1550</v>
      </c>
      <c r="W325" s="64">
        <f t="shared" si="10"/>
        <v>1345</v>
      </c>
    </row>
    <row r="326" spans="1:28" s="51" customFormat="1" ht="20.25" customHeight="1" outlineLevel="2">
      <c r="A326" s="73"/>
      <c r="B326" s="98" t="s">
        <v>409</v>
      </c>
      <c r="C326" s="99"/>
      <c r="D326" s="99"/>
      <c r="E326" s="74">
        <f>SUBTOTAL(9,E327:E332)</f>
        <v>6</v>
      </c>
      <c r="F326" s="75"/>
      <c r="G326" s="75"/>
      <c r="H326" s="75"/>
      <c r="I326" s="76"/>
      <c r="J326" s="75"/>
      <c r="K326" s="75"/>
      <c r="L326" s="75"/>
      <c r="M326" s="75"/>
      <c r="N326" s="75"/>
      <c r="O326" s="77"/>
      <c r="P326" s="77"/>
      <c r="Q326" s="77"/>
      <c r="R326" s="77"/>
      <c r="S326" s="75"/>
      <c r="T326" s="77"/>
      <c r="U326" s="75"/>
      <c r="V326" s="78"/>
      <c r="W326" s="76"/>
      <c r="X326" s="10"/>
      <c r="Y326" s="10"/>
      <c r="Z326" s="10"/>
      <c r="AA326" s="10"/>
      <c r="AB326" s="10"/>
    </row>
    <row r="327" spans="1:28" s="10" customFormat="1" ht="114.75" customHeight="1">
      <c r="A327" s="52">
        <v>18</v>
      </c>
      <c r="B327" s="53" t="s">
        <v>414</v>
      </c>
      <c r="C327" s="54" t="s">
        <v>142</v>
      </c>
      <c r="D327" s="54" t="s">
        <v>1101</v>
      </c>
      <c r="E327" s="55">
        <v>1</v>
      </c>
      <c r="F327" s="56" t="s">
        <v>732</v>
      </c>
      <c r="G327" s="57" t="s">
        <v>733</v>
      </c>
      <c r="H327" s="57" t="s">
        <v>694</v>
      </c>
      <c r="I327" s="58" t="s">
        <v>695</v>
      </c>
      <c r="J327" s="59" t="s">
        <v>696</v>
      </c>
      <c r="K327" s="59" t="s">
        <v>693</v>
      </c>
      <c r="L327" s="59" t="s">
        <v>335</v>
      </c>
      <c r="M327" s="59" t="s">
        <v>822</v>
      </c>
      <c r="N327" s="59" t="s">
        <v>933</v>
      </c>
      <c r="O327" s="60">
        <v>15693.32</v>
      </c>
      <c r="P327" s="60">
        <v>0</v>
      </c>
      <c r="Q327" s="60">
        <v>24.09</v>
      </c>
      <c r="R327" s="60">
        <v>855.65</v>
      </c>
      <c r="S327" s="61" t="s">
        <v>1038</v>
      </c>
      <c r="T327" s="60">
        <v>14861.76</v>
      </c>
      <c r="U327" s="62" t="s">
        <v>338</v>
      </c>
      <c r="V327" s="63" t="s">
        <v>1555</v>
      </c>
      <c r="W327" s="64">
        <f t="shared" ref="W327:W332" si="11">IF(OR(LEFT(I327)="7",LEFT(I327,1)="8"),VALUE(RIGHT(I327,3)),VALUE(RIGHT(I327,4)))</f>
        <v>1042</v>
      </c>
    </row>
    <row r="328" spans="1:28" s="10" customFormat="1" ht="125.25" customHeight="1">
      <c r="A328" s="52">
        <v>18</v>
      </c>
      <c r="B328" s="53" t="s">
        <v>414</v>
      </c>
      <c r="C328" s="54" t="s">
        <v>142</v>
      </c>
      <c r="D328" s="54" t="s">
        <v>1101</v>
      </c>
      <c r="E328" s="55">
        <v>1</v>
      </c>
      <c r="F328" s="56" t="s">
        <v>732</v>
      </c>
      <c r="G328" s="57" t="s">
        <v>733</v>
      </c>
      <c r="H328" s="57" t="s">
        <v>399</v>
      </c>
      <c r="I328" s="58" t="s">
        <v>890</v>
      </c>
      <c r="J328" s="59" t="s">
        <v>235</v>
      </c>
      <c r="K328" s="59" t="s">
        <v>236</v>
      </c>
      <c r="L328" s="59" t="s">
        <v>335</v>
      </c>
      <c r="M328" s="59" t="s">
        <v>336</v>
      </c>
      <c r="N328" s="59" t="s">
        <v>337</v>
      </c>
      <c r="O328" s="60">
        <v>29162117.77</v>
      </c>
      <c r="P328" s="60">
        <v>241769888.74000001</v>
      </c>
      <c r="Q328" s="60">
        <v>51270.49</v>
      </c>
      <c r="R328" s="60">
        <v>270983277</v>
      </c>
      <c r="S328" s="61" t="s">
        <v>1970</v>
      </c>
      <c r="T328" s="60">
        <v>0</v>
      </c>
      <c r="U328" s="62" t="s">
        <v>338</v>
      </c>
      <c r="V328" s="63" t="s">
        <v>1557</v>
      </c>
      <c r="W328" s="64">
        <f t="shared" si="11"/>
        <v>149</v>
      </c>
    </row>
    <row r="329" spans="1:28" s="10" customFormat="1" ht="114" customHeight="1">
      <c r="A329" s="52">
        <v>18</v>
      </c>
      <c r="B329" s="53" t="s">
        <v>414</v>
      </c>
      <c r="C329" s="54" t="s">
        <v>142</v>
      </c>
      <c r="D329" s="54" t="s">
        <v>1101</v>
      </c>
      <c r="E329" s="55">
        <v>1</v>
      </c>
      <c r="F329" s="56" t="s">
        <v>732</v>
      </c>
      <c r="G329" s="57" t="s">
        <v>733</v>
      </c>
      <c r="H329" s="57" t="s">
        <v>237</v>
      </c>
      <c r="I329" s="58" t="s">
        <v>352</v>
      </c>
      <c r="J329" s="59" t="s">
        <v>353</v>
      </c>
      <c r="K329" s="59" t="s">
        <v>693</v>
      </c>
      <c r="L329" s="59" t="s">
        <v>335</v>
      </c>
      <c r="M329" s="59" t="s">
        <v>822</v>
      </c>
      <c r="N329" s="59" t="s">
        <v>933</v>
      </c>
      <c r="O329" s="60">
        <v>11299.84</v>
      </c>
      <c r="P329" s="60">
        <v>0</v>
      </c>
      <c r="Q329" s="60">
        <v>445.17</v>
      </c>
      <c r="R329" s="60">
        <v>0</v>
      </c>
      <c r="S329" s="61" t="s">
        <v>1038</v>
      </c>
      <c r="T329" s="60">
        <v>11745.01</v>
      </c>
      <c r="U329" s="62" t="s">
        <v>338</v>
      </c>
      <c r="V329" s="63" t="s">
        <v>1554</v>
      </c>
      <c r="W329" s="64">
        <f t="shared" si="11"/>
        <v>860</v>
      </c>
    </row>
    <row r="330" spans="1:28" s="10" customFormat="1" ht="114.75" customHeight="1">
      <c r="A330" s="52">
        <v>18</v>
      </c>
      <c r="B330" s="53" t="s">
        <v>414</v>
      </c>
      <c r="C330" s="54" t="s">
        <v>142</v>
      </c>
      <c r="D330" s="54" t="s">
        <v>1101</v>
      </c>
      <c r="E330" s="55">
        <v>1</v>
      </c>
      <c r="F330" s="56" t="s">
        <v>732</v>
      </c>
      <c r="G330" s="57" t="s">
        <v>733</v>
      </c>
      <c r="H330" s="57" t="s">
        <v>354</v>
      </c>
      <c r="I330" s="58" t="s">
        <v>355</v>
      </c>
      <c r="J330" s="59" t="s">
        <v>356</v>
      </c>
      <c r="K330" s="59" t="s">
        <v>693</v>
      </c>
      <c r="L330" s="59" t="s">
        <v>335</v>
      </c>
      <c r="M330" s="59" t="s">
        <v>336</v>
      </c>
      <c r="N330" s="59" t="s">
        <v>933</v>
      </c>
      <c r="O330" s="60">
        <v>17874.419999999998</v>
      </c>
      <c r="P330" s="60">
        <v>0</v>
      </c>
      <c r="Q330" s="60">
        <v>1.25</v>
      </c>
      <c r="R330" s="60">
        <v>981.17</v>
      </c>
      <c r="S330" s="61" t="s">
        <v>1038</v>
      </c>
      <c r="T330" s="60">
        <v>16894.5</v>
      </c>
      <c r="U330" s="62" t="s">
        <v>338</v>
      </c>
      <c r="V330" s="63" t="s">
        <v>1552</v>
      </c>
      <c r="W330" s="64">
        <f t="shared" si="11"/>
        <v>850</v>
      </c>
    </row>
    <row r="331" spans="1:28" s="10" customFormat="1" ht="114.75" customHeight="1">
      <c r="A331" s="52">
        <v>18</v>
      </c>
      <c r="B331" s="53" t="s">
        <v>414</v>
      </c>
      <c r="C331" s="54" t="s">
        <v>142</v>
      </c>
      <c r="D331" s="54" t="s">
        <v>1101</v>
      </c>
      <c r="E331" s="55">
        <v>1</v>
      </c>
      <c r="F331" s="56" t="s">
        <v>732</v>
      </c>
      <c r="G331" s="57" t="s">
        <v>733</v>
      </c>
      <c r="H331" s="57" t="s">
        <v>357</v>
      </c>
      <c r="I331" s="58" t="s">
        <v>358</v>
      </c>
      <c r="J331" s="59" t="s">
        <v>359</v>
      </c>
      <c r="K331" s="59" t="s">
        <v>693</v>
      </c>
      <c r="L331" s="59" t="s">
        <v>335</v>
      </c>
      <c r="M331" s="59" t="s">
        <v>336</v>
      </c>
      <c r="N331" s="59" t="s">
        <v>933</v>
      </c>
      <c r="O331" s="60">
        <v>26968.5</v>
      </c>
      <c r="P331" s="60">
        <v>0</v>
      </c>
      <c r="Q331" s="60">
        <v>1253.5999999999999</v>
      </c>
      <c r="R331" s="60">
        <v>165.09</v>
      </c>
      <c r="S331" s="61" t="s">
        <v>1038</v>
      </c>
      <c r="T331" s="60">
        <v>28057.01</v>
      </c>
      <c r="U331" s="62" t="s">
        <v>338</v>
      </c>
      <c r="V331" s="63" t="s">
        <v>1553</v>
      </c>
      <c r="W331" s="64">
        <f t="shared" si="11"/>
        <v>857</v>
      </c>
    </row>
    <row r="332" spans="1:28" s="10" customFormat="1" ht="114.75" customHeight="1">
      <c r="A332" s="52">
        <v>18</v>
      </c>
      <c r="B332" s="53" t="s">
        <v>414</v>
      </c>
      <c r="C332" s="54" t="s">
        <v>142</v>
      </c>
      <c r="D332" s="54" t="s">
        <v>1101</v>
      </c>
      <c r="E332" s="55">
        <v>1</v>
      </c>
      <c r="F332" s="56" t="s">
        <v>732</v>
      </c>
      <c r="G332" s="57" t="s">
        <v>733</v>
      </c>
      <c r="H332" s="57" t="s">
        <v>360</v>
      </c>
      <c r="I332" s="58" t="s">
        <v>361</v>
      </c>
      <c r="J332" s="59" t="s">
        <v>362</v>
      </c>
      <c r="K332" s="59" t="s">
        <v>693</v>
      </c>
      <c r="L332" s="59" t="s">
        <v>335</v>
      </c>
      <c r="M332" s="59" t="s">
        <v>822</v>
      </c>
      <c r="N332" s="59" t="s">
        <v>933</v>
      </c>
      <c r="O332" s="60">
        <v>15372.82</v>
      </c>
      <c r="P332" s="60">
        <v>0</v>
      </c>
      <c r="Q332" s="60">
        <v>23.34</v>
      </c>
      <c r="R332" s="60">
        <v>840.3</v>
      </c>
      <c r="S332" s="61" t="s">
        <v>1038</v>
      </c>
      <c r="T332" s="60">
        <v>14555.86</v>
      </c>
      <c r="U332" s="62" t="s">
        <v>338</v>
      </c>
      <c r="V332" s="63" t="s">
        <v>1556</v>
      </c>
      <c r="W332" s="64">
        <f t="shared" si="11"/>
        <v>1043</v>
      </c>
    </row>
    <row r="333" spans="1:28" s="44" customFormat="1" ht="20.25" customHeight="1" outlineLevel="1">
      <c r="A333" s="79"/>
      <c r="B333" s="96" t="s">
        <v>99</v>
      </c>
      <c r="C333" s="97"/>
      <c r="D333" s="97"/>
      <c r="E333" s="80">
        <f>SUBTOTAL(9,E334:E336)</f>
        <v>2</v>
      </c>
      <c r="F333" s="81"/>
      <c r="G333" s="81"/>
      <c r="H333" s="81"/>
      <c r="I333" s="82"/>
      <c r="J333" s="81"/>
      <c r="K333" s="81"/>
      <c r="L333" s="81"/>
      <c r="M333" s="81"/>
      <c r="N333" s="81"/>
      <c r="O333" s="83"/>
      <c r="P333" s="83"/>
      <c r="Q333" s="83"/>
      <c r="R333" s="83"/>
      <c r="S333" s="81"/>
      <c r="T333" s="83"/>
      <c r="U333" s="81"/>
      <c r="V333" s="84"/>
      <c r="W333" s="82"/>
      <c r="X333" s="10"/>
      <c r="Y333" s="10"/>
    </row>
    <row r="334" spans="1:28" s="51" customFormat="1" ht="20.25" customHeight="1" outlineLevel="2">
      <c r="A334" s="45"/>
      <c r="B334" s="90" t="s">
        <v>406</v>
      </c>
      <c r="C334" s="91"/>
      <c r="D334" s="91"/>
      <c r="E334" s="46">
        <f>SUBTOTAL(9,E335:E336)</f>
        <v>2</v>
      </c>
      <c r="F334" s="47"/>
      <c r="G334" s="47"/>
      <c r="H334" s="47"/>
      <c r="I334" s="48"/>
      <c r="J334" s="47"/>
      <c r="K334" s="47"/>
      <c r="L334" s="47"/>
      <c r="M334" s="47"/>
      <c r="N334" s="47"/>
      <c r="O334" s="49"/>
      <c r="P334" s="49"/>
      <c r="Q334" s="49"/>
      <c r="R334" s="49"/>
      <c r="S334" s="47"/>
      <c r="T334" s="49"/>
      <c r="U334" s="47"/>
      <c r="V334" s="50"/>
      <c r="W334" s="48"/>
      <c r="X334" s="44"/>
      <c r="Y334" s="10"/>
    </row>
    <row r="335" spans="1:28" s="10" customFormat="1" ht="122.25" customHeight="1">
      <c r="A335" s="52">
        <v>18</v>
      </c>
      <c r="B335" s="53" t="s">
        <v>414</v>
      </c>
      <c r="C335" s="54" t="s">
        <v>232</v>
      </c>
      <c r="D335" s="54" t="s">
        <v>285</v>
      </c>
      <c r="E335" s="55">
        <v>1</v>
      </c>
      <c r="F335" s="56" t="s">
        <v>460</v>
      </c>
      <c r="G335" s="57" t="s">
        <v>461</v>
      </c>
      <c r="H335" s="57" t="s">
        <v>461</v>
      </c>
      <c r="I335" s="58" t="s">
        <v>721</v>
      </c>
      <c r="J335" s="59" t="s">
        <v>724</v>
      </c>
      <c r="K335" s="59" t="s">
        <v>1295</v>
      </c>
      <c r="L335" s="59" t="s">
        <v>981</v>
      </c>
      <c r="M335" s="59" t="s">
        <v>1113</v>
      </c>
      <c r="N335" s="59" t="s">
        <v>337</v>
      </c>
      <c r="O335" s="60">
        <v>7174836.5800000001</v>
      </c>
      <c r="P335" s="60">
        <v>37495.46</v>
      </c>
      <c r="Q335" s="60">
        <v>107581.75999999999</v>
      </c>
      <c r="R335" s="60">
        <v>7106534.6299999999</v>
      </c>
      <c r="S335" s="61" t="s">
        <v>1361</v>
      </c>
      <c r="T335" s="60">
        <v>213379.17</v>
      </c>
      <c r="U335" s="62" t="s">
        <v>338</v>
      </c>
      <c r="V335" s="63" t="s">
        <v>1971</v>
      </c>
      <c r="W335" s="64">
        <f>IF(OR(LEFT(I335)="7",LEFT(I335,1)="8"),VALUE(RIGHT(I335,3)),VALUE(RIGHT(I335,4)))</f>
        <v>1460</v>
      </c>
    </row>
    <row r="336" spans="1:28" s="10" customFormat="1" ht="122.25" customHeight="1">
      <c r="A336" s="52">
        <v>18</v>
      </c>
      <c r="B336" s="53" t="s">
        <v>414</v>
      </c>
      <c r="C336" s="54" t="s">
        <v>232</v>
      </c>
      <c r="D336" s="54" t="s">
        <v>285</v>
      </c>
      <c r="E336" s="55">
        <v>1</v>
      </c>
      <c r="F336" s="56" t="s">
        <v>460</v>
      </c>
      <c r="G336" s="57" t="s">
        <v>461</v>
      </c>
      <c r="H336" s="57" t="s">
        <v>461</v>
      </c>
      <c r="I336" s="58" t="s">
        <v>654</v>
      </c>
      <c r="J336" s="59" t="s">
        <v>655</v>
      </c>
      <c r="K336" s="59" t="s">
        <v>1152</v>
      </c>
      <c r="L336" s="59" t="s">
        <v>981</v>
      </c>
      <c r="M336" s="59" t="s">
        <v>1113</v>
      </c>
      <c r="N336" s="59" t="s">
        <v>337</v>
      </c>
      <c r="O336" s="60">
        <v>982940366.75</v>
      </c>
      <c r="P336" s="60">
        <v>-154921.68</v>
      </c>
      <c r="Q336" s="60">
        <v>47327101.450000003</v>
      </c>
      <c r="R336" s="60">
        <v>192374.98</v>
      </c>
      <c r="S336" s="61" t="s">
        <v>1558</v>
      </c>
      <c r="T336" s="60">
        <v>1029920171.54</v>
      </c>
      <c r="U336" s="62" t="s">
        <v>338</v>
      </c>
      <c r="V336" s="63" t="s">
        <v>1972</v>
      </c>
      <c r="W336" s="64">
        <f>IF(OR(LEFT(I336)="7",LEFT(I336,1)="8"),VALUE(RIGHT(I336,3)),VALUE(RIGHT(I336,4)))</f>
        <v>1480</v>
      </c>
    </row>
    <row r="337" spans="1:28" s="37" customFormat="1" ht="20.25" customHeight="1" outlineLevel="3">
      <c r="A337" s="65"/>
      <c r="B337" s="92" t="s">
        <v>630</v>
      </c>
      <c r="C337" s="93"/>
      <c r="D337" s="93"/>
      <c r="E337" s="66">
        <f>SUBTOTAL(9,E340:E351)</f>
        <v>11</v>
      </c>
      <c r="F337" s="67"/>
      <c r="G337" s="67"/>
      <c r="H337" s="67"/>
      <c r="I337" s="68"/>
      <c r="J337" s="67"/>
      <c r="K337" s="67"/>
      <c r="L337" s="67"/>
      <c r="M337" s="67"/>
      <c r="N337" s="67"/>
      <c r="O337" s="69"/>
      <c r="P337" s="70"/>
      <c r="Q337" s="70"/>
      <c r="R337" s="70"/>
      <c r="S337" s="67"/>
      <c r="T337" s="70"/>
      <c r="U337" s="67"/>
      <c r="V337" s="71"/>
      <c r="W337" s="72"/>
      <c r="X337" s="10"/>
      <c r="Y337" s="10"/>
      <c r="Z337" s="10"/>
      <c r="AA337" s="10"/>
      <c r="AB337" s="10"/>
    </row>
    <row r="338" spans="1:28" s="44" customFormat="1" ht="20.25" customHeight="1" outlineLevel="1">
      <c r="A338" s="38"/>
      <c r="B338" s="94" t="s">
        <v>952</v>
      </c>
      <c r="C338" s="95" t="s">
        <v>950</v>
      </c>
      <c r="D338" s="95"/>
      <c r="E338" s="39">
        <f>SUBTOTAL(9,E340:E351)</f>
        <v>11</v>
      </c>
      <c r="F338" s="40"/>
      <c r="G338" s="40"/>
      <c r="H338" s="40"/>
      <c r="I338" s="41"/>
      <c r="J338" s="40"/>
      <c r="K338" s="40"/>
      <c r="L338" s="40"/>
      <c r="M338" s="40"/>
      <c r="N338" s="40"/>
      <c r="O338" s="42"/>
      <c r="P338" s="42"/>
      <c r="Q338" s="42"/>
      <c r="R338" s="42"/>
      <c r="S338" s="40"/>
      <c r="T338" s="42"/>
      <c r="U338" s="40"/>
      <c r="V338" s="43"/>
      <c r="W338" s="41"/>
      <c r="X338" s="37"/>
      <c r="Y338" s="10"/>
      <c r="Z338" s="10"/>
      <c r="AA338" s="10"/>
      <c r="AB338" s="10"/>
    </row>
    <row r="339" spans="1:28" s="51" customFormat="1" ht="20.25" customHeight="1" outlineLevel="2">
      <c r="A339" s="45"/>
      <c r="B339" s="90" t="s">
        <v>406</v>
      </c>
      <c r="C339" s="91"/>
      <c r="D339" s="91"/>
      <c r="E339" s="46">
        <f>SUBTOTAL(9,E340:E346)</f>
        <v>7</v>
      </c>
      <c r="F339" s="47"/>
      <c r="G339" s="47"/>
      <c r="H339" s="47"/>
      <c r="I339" s="48"/>
      <c r="J339" s="47"/>
      <c r="K339" s="47"/>
      <c r="L339" s="47"/>
      <c r="M339" s="47"/>
      <c r="N339" s="47"/>
      <c r="O339" s="49"/>
      <c r="P339" s="49"/>
      <c r="Q339" s="49"/>
      <c r="R339" s="49"/>
      <c r="S339" s="47"/>
      <c r="T339" s="49"/>
      <c r="U339" s="47"/>
      <c r="V339" s="50"/>
      <c r="W339" s="48"/>
      <c r="X339" s="44"/>
      <c r="Y339" s="10"/>
      <c r="Z339" s="10"/>
      <c r="AA339" s="10"/>
      <c r="AB339" s="10"/>
    </row>
    <row r="340" spans="1:28" s="10" customFormat="1" ht="258.75" customHeight="1">
      <c r="A340" s="52">
        <v>20</v>
      </c>
      <c r="B340" s="53" t="s">
        <v>630</v>
      </c>
      <c r="C340" s="54" t="s">
        <v>142</v>
      </c>
      <c r="D340" s="54" t="s">
        <v>285</v>
      </c>
      <c r="E340" s="55">
        <v>1</v>
      </c>
      <c r="F340" s="56" t="s">
        <v>631</v>
      </c>
      <c r="G340" s="57" t="s">
        <v>632</v>
      </c>
      <c r="H340" s="57" t="s">
        <v>740</v>
      </c>
      <c r="I340" s="58" t="s">
        <v>633</v>
      </c>
      <c r="J340" s="59" t="s">
        <v>725</v>
      </c>
      <c r="K340" s="59" t="s">
        <v>1153</v>
      </c>
      <c r="L340" s="59" t="s">
        <v>335</v>
      </c>
      <c r="M340" s="59" t="s">
        <v>925</v>
      </c>
      <c r="N340" s="59" t="s">
        <v>938</v>
      </c>
      <c r="O340" s="60">
        <v>239909767</v>
      </c>
      <c r="P340" s="60">
        <v>0</v>
      </c>
      <c r="Q340" s="60">
        <v>1741656.58</v>
      </c>
      <c r="R340" s="60">
        <v>233096274.97999999</v>
      </c>
      <c r="S340" s="61" t="s">
        <v>1973</v>
      </c>
      <c r="T340" s="60">
        <v>8555148.5999999996</v>
      </c>
      <c r="U340" s="62" t="s">
        <v>338</v>
      </c>
      <c r="V340" s="63" t="s">
        <v>1974</v>
      </c>
      <c r="W340" s="64">
        <f t="shared" ref="W340:W346" si="12">IF(OR(LEFT(I340)="7",LEFT(I340,1)="8"),VALUE(RIGHT(I340,3)),VALUE(RIGHT(I340,4)))</f>
        <v>1351</v>
      </c>
    </row>
    <row r="341" spans="1:28" s="10" customFormat="1" ht="118.5" customHeight="1">
      <c r="A341" s="52">
        <v>20</v>
      </c>
      <c r="B341" s="53" t="s">
        <v>630</v>
      </c>
      <c r="C341" s="54" t="s">
        <v>142</v>
      </c>
      <c r="D341" s="54" t="s">
        <v>285</v>
      </c>
      <c r="E341" s="55">
        <v>1</v>
      </c>
      <c r="F341" s="56" t="s">
        <v>90</v>
      </c>
      <c r="G341" s="57" t="s">
        <v>1203</v>
      </c>
      <c r="H341" s="57" t="s">
        <v>1203</v>
      </c>
      <c r="I341" s="58" t="s">
        <v>1204</v>
      </c>
      <c r="J341" s="59" t="s">
        <v>1205</v>
      </c>
      <c r="K341" s="59" t="s">
        <v>1154</v>
      </c>
      <c r="L341" s="59" t="s">
        <v>981</v>
      </c>
      <c r="M341" s="59" t="s">
        <v>900</v>
      </c>
      <c r="N341" s="59" t="s">
        <v>1100</v>
      </c>
      <c r="O341" s="60">
        <v>12236524.789999999</v>
      </c>
      <c r="P341" s="60">
        <v>3031639.12</v>
      </c>
      <c r="Q341" s="60">
        <v>150747.59</v>
      </c>
      <c r="R341" s="60">
        <v>61041.04</v>
      </c>
      <c r="S341" s="61" t="s">
        <v>1975</v>
      </c>
      <c r="T341" s="60">
        <v>15357870.460000001</v>
      </c>
      <c r="U341" s="62" t="s">
        <v>946</v>
      </c>
      <c r="V341" s="63" t="s">
        <v>1976</v>
      </c>
      <c r="W341" s="64">
        <f t="shared" si="12"/>
        <v>416</v>
      </c>
    </row>
    <row r="342" spans="1:28" s="10" customFormat="1" ht="118.5" customHeight="1">
      <c r="A342" s="52">
        <v>20</v>
      </c>
      <c r="B342" s="53" t="s">
        <v>630</v>
      </c>
      <c r="C342" s="54" t="s">
        <v>142</v>
      </c>
      <c r="D342" s="54" t="s">
        <v>285</v>
      </c>
      <c r="E342" s="55">
        <v>1</v>
      </c>
      <c r="F342" s="56" t="s">
        <v>1206</v>
      </c>
      <c r="G342" s="57" t="s">
        <v>1207</v>
      </c>
      <c r="H342" s="57" t="s">
        <v>1207</v>
      </c>
      <c r="I342" s="58" t="s">
        <v>1208</v>
      </c>
      <c r="J342" s="59" t="s">
        <v>1000</v>
      </c>
      <c r="K342" s="59" t="s">
        <v>542</v>
      </c>
      <c r="L342" s="59" t="s">
        <v>758</v>
      </c>
      <c r="M342" s="59" t="s">
        <v>896</v>
      </c>
      <c r="N342" s="59" t="s">
        <v>1100</v>
      </c>
      <c r="O342" s="60">
        <v>0</v>
      </c>
      <c r="P342" s="60">
        <v>0</v>
      </c>
      <c r="Q342" s="60">
        <v>0</v>
      </c>
      <c r="R342" s="60">
        <v>0</v>
      </c>
      <c r="S342" s="61" t="s">
        <v>426</v>
      </c>
      <c r="T342" s="60">
        <v>0</v>
      </c>
      <c r="U342" s="62" t="s">
        <v>946</v>
      </c>
      <c r="V342" s="63" t="s">
        <v>1559</v>
      </c>
      <c r="W342" s="64">
        <f t="shared" si="12"/>
        <v>1414</v>
      </c>
    </row>
    <row r="343" spans="1:28" s="10" customFormat="1" ht="129.75" customHeight="1">
      <c r="A343" s="52">
        <v>20</v>
      </c>
      <c r="B343" s="53" t="s">
        <v>630</v>
      </c>
      <c r="C343" s="54" t="s">
        <v>142</v>
      </c>
      <c r="D343" s="54" t="s">
        <v>285</v>
      </c>
      <c r="E343" s="55">
        <v>1</v>
      </c>
      <c r="F343" s="56" t="s">
        <v>1206</v>
      </c>
      <c r="G343" s="57" t="s">
        <v>1207</v>
      </c>
      <c r="H343" s="57" t="s">
        <v>1207</v>
      </c>
      <c r="I343" s="58" t="s">
        <v>1209</v>
      </c>
      <c r="J343" s="59" t="s">
        <v>1001</v>
      </c>
      <c r="K343" s="59" t="s">
        <v>1270</v>
      </c>
      <c r="L343" s="59" t="s">
        <v>758</v>
      </c>
      <c r="M343" s="59" t="s">
        <v>896</v>
      </c>
      <c r="N343" s="59" t="s">
        <v>1100</v>
      </c>
      <c r="O343" s="60">
        <v>898869.73</v>
      </c>
      <c r="P343" s="60">
        <v>895287.59</v>
      </c>
      <c r="Q343" s="60">
        <v>30252.09</v>
      </c>
      <c r="R343" s="60">
        <v>1824409.41</v>
      </c>
      <c r="S343" s="61" t="s">
        <v>649</v>
      </c>
      <c r="T343" s="60">
        <v>0</v>
      </c>
      <c r="U343" s="62" t="s">
        <v>946</v>
      </c>
      <c r="V343" s="63" t="s">
        <v>1977</v>
      </c>
      <c r="W343" s="64">
        <f t="shared" si="12"/>
        <v>1445</v>
      </c>
    </row>
    <row r="344" spans="1:28" s="10" customFormat="1" ht="129" customHeight="1">
      <c r="A344" s="52">
        <v>20</v>
      </c>
      <c r="B344" s="53" t="s">
        <v>630</v>
      </c>
      <c r="C344" s="54" t="s">
        <v>142</v>
      </c>
      <c r="D344" s="54" t="s">
        <v>285</v>
      </c>
      <c r="E344" s="55">
        <v>1</v>
      </c>
      <c r="F344" s="56" t="s">
        <v>1206</v>
      </c>
      <c r="G344" s="57" t="s">
        <v>1207</v>
      </c>
      <c r="H344" s="57" t="s">
        <v>1207</v>
      </c>
      <c r="I344" s="58" t="s">
        <v>478</v>
      </c>
      <c r="J344" s="59" t="s">
        <v>1001</v>
      </c>
      <c r="K344" s="59" t="s">
        <v>267</v>
      </c>
      <c r="L344" s="59" t="s">
        <v>758</v>
      </c>
      <c r="M344" s="59" t="s">
        <v>896</v>
      </c>
      <c r="N344" s="59" t="s">
        <v>1100</v>
      </c>
      <c r="O344" s="60">
        <v>0</v>
      </c>
      <c r="P344" s="60">
        <v>0.01</v>
      </c>
      <c r="Q344" s="60">
        <v>0</v>
      </c>
      <c r="R344" s="60">
        <v>0</v>
      </c>
      <c r="S344" s="61" t="s">
        <v>1289</v>
      </c>
      <c r="T344" s="60">
        <v>0.01</v>
      </c>
      <c r="U344" s="62" t="s">
        <v>946</v>
      </c>
      <c r="V344" s="63" t="s">
        <v>1560</v>
      </c>
      <c r="W344" s="64">
        <f t="shared" si="12"/>
        <v>1447</v>
      </c>
    </row>
    <row r="345" spans="1:28" s="10" customFormat="1" ht="129" customHeight="1">
      <c r="A345" s="52">
        <v>20</v>
      </c>
      <c r="B345" s="53" t="s">
        <v>630</v>
      </c>
      <c r="C345" s="54" t="s">
        <v>142</v>
      </c>
      <c r="D345" s="54" t="s">
        <v>285</v>
      </c>
      <c r="E345" s="55">
        <v>1</v>
      </c>
      <c r="F345" s="56" t="s">
        <v>1206</v>
      </c>
      <c r="G345" s="57" t="s">
        <v>1207</v>
      </c>
      <c r="H345" s="57" t="s">
        <v>1207</v>
      </c>
      <c r="I345" s="58" t="s">
        <v>268</v>
      </c>
      <c r="J345" s="59" t="s">
        <v>397</v>
      </c>
      <c r="K345" s="59" t="s">
        <v>1271</v>
      </c>
      <c r="L345" s="59" t="s">
        <v>758</v>
      </c>
      <c r="M345" s="59" t="s">
        <v>896</v>
      </c>
      <c r="N345" s="59" t="s">
        <v>1100</v>
      </c>
      <c r="O345" s="60">
        <v>52485729.759999998</v>
      </c>
      <c r="P345" s="60">
        <v>12872004.17</v>
      </c>
      <c r="Q345" s="60">
        <v>2448308.81</v>
      </c>
      <c r="R345" s="60">
        <v>11290477.619999999</v>
      </c>
      <c r="S345" s="61" t="s">
        <v>1290</v>
      </c>
      <c r="T345" s="60">
        <v>56515565.119999997</v>
      </c>
      <c r="U345" s="62" t="s">
        <v>946</v>
      </c>
      <c r="V345" s="63" t="s">
        <v>1978</v>
      </c>
      <c r="W345" s="64">
        <f t="shared" si="12"/>
        <v>1448</v>
      </c>
    </row>
    <row r="346" spans="1:28" s="10" customFormat="1" ht="222.75" customHeight="1">
      <c r="A346" s="52">
        <v>20</v>
      </c>
      <c r="B346" s="53" t="s">
        <v>630</v>
      </c>
      <c r="C346" s="54" t="s">
        <v>142</v>
      </c>
      <c r="D346" s="54" t="s">
        <v>285</v>
      </c>
      <c r="E346" s="55">
        <v>1</v>
      </c>
      <c r="F346" s="56" t="s">
        <v>100</v>
      </c>
      <c r="G346" s="57" t="s">
        <v>101</v>
      </c>
      <c r="H346" s="57" t="s">
        <v>101</v>
      </c>
      <c r="I346" s="58" t="s">
        <v>102</v>
      </c>
      <c r="J346" s="59" t="s">
        <v>103</v>
      </c>
      <c r="K346" s="59" t="s">
        <v>161</v>
      </c>
      <c r="L346" s="59" t="s">
        <v>335</v>
      </c>
      <c r="M346" s="59" t="s">
        <v>945</v>
      </c>
      <c r="N346" s="59" t="s">
        <v>938</v>
      </c>
      <c r="O346" s="60">
        <v>0</v>
      </c>
      <c r="P346" s="60">
        <v>0</v>
      </c>
      <c r="Q346" s="60">
        <v>0</v>
      </c>
      <c r="R346" s="60">
        <v>0</v>
      </c>
      <c r="S346" s="61" t="s">
        <v>1087</v>
      </c>
      <c r="T346" s="60">
        <v>0</v>
      </c>
      <c r="U346" s="62" t="s">
        <v>338</v>
      </c>
      <c r="V346" s="63" t="s">
        <v>1979</v>
      </c>
      <c r="W346" s="64">
        <f t="shared" si="12"/>
        <v>1374</v>
      </c>
    </row>
    <row r="347" spans="1:28" s="51" customFormat="1" ht="20.25" customHeight="1" outlineLevel="2">
      <c r="A347" s="73"/>
      <c r="B347" s="98" t="s">
        <v>407</v>
      </c>
      <c r="C347" s="99"/>
      <c r="D347" s="99"/>
      <c r="E347" s="74">
        <f>SUBTOTAL(9,E348:E351)</f>
        <v>4</v>
      </c>
      <c r="F347" s="75"/>
      <c r="G347" s="75"/>
      <c r="H347" s="75"/>
      <c r="I347" s="76"/>
      <c r="J347" s="75"/>
      <c r="K347" s="75"/>
      <c r="L347" s="75"/>
      <c r="M347" s="75"/>
      <c r="N347" s="75"/>
      <c r="O347" s="77"/>
      <c r="P347" s="77"/>
      <c r="Q347" s="77"/>
      <c r="R347" s="77"/>
      <c r="S347" s="75"/>
      <c r="T347" s="77"/>
      <c r="U347" s="75"/>
      <c r="V347" s="78"/>
      <c r="W347" s="76"/>
      <c r="X347" s="10"/>
      <c r="Y347" s="10"/>
      <c r="Z347" s="37"/>
      <c r="AA347" s="37"/>
      <c r="AB347" s="37"/>
    </row>
    <row r="348" spans="1:28" s="10" customFormat="1" ht="103.5" customHeight="1">
      <c r="A348" s="52">
        <v>20</v>
      </c>
      <c r="B348" s="53" t="s">
        <v>630</v>
      </c>
      <c r="C348" s="54" t="s">
        <v>142</v>
      </c>
      <c r="D348" s="54" t="s">
        <v>753</v>
      </c>
      <c r="E348" s="55">
        <v>1</v>
      </c>
      <c r="F348" s="56">
        <v>315</v>
      </c>
      <c r="G348" s="57" t="s">
        <v>134</v>
      </c>
      <c r="H348" s="57" t="s">
        <v>901</v>
      </c>
      <c r="I348" s="58">
        <v>20042041001381</v>
      </c>
      <c r="J348" s="59" t="s">
        <v>376</v>
      </c>
      <c r="K348" s="59" t="s">
        <v>547</v>
      </c>
      <c r="L348" s="59" t="s">
        <v>335</v>
      </c>
      <c r="M348" s="59" t="s">
        <v>945</v>
      </c>
      <c r="N348" s="59" t="s">
        <v>938</v>
      </c>
      <c r="O348" s="60">
        <v>15898893.550000001</v>
      </c>
      <c r="P348" s="60">
        <v>0</v>
      </c>
      <c r="Q348" s="60">
        <v>633075.16</v>
      </c>
      <c r="R348" s="60">
        <v>6470496.21</v>
      </c>
      <c r="S348" s="61" t="s">
        <v>1291</v>
      </c>
      <c r="T348" s="60">
        <v>10061472.5</v>
      </c>
      <c r="U348" s="62" t="s">
        <v>338</v>
      </c>
      <c r="V348" s="63" t="s">
        <v>1563</v>
      </c>
      <c r="W348" s="64">
        <f>IF(OR(LEFT(I348)="7",LEFT(I348,1)="8"),VALUE(RIGHT(I348,3)),VALUE(RIGHT(I348,4)))</f>
        <v>1381</v>
      </c>
    </row>
    <row r="349" spans="1:28" s="10" customFormat="1" ht="103.5" customHeight="1">
      <c r="A349" s="52">
        <v>20</v>
      </c>
      <c r="B349" s="53" t="s">
        <v>630</v>
      </c>
      <c r="C349" s="54" t="s">
        <v>142</v>
      </c>
      <c r="D349" s="54" t="s">
        <v>753</v>
      </c>
      <c r="E349" s="55">
        <v>1</v>
      </c>
      <c r="F349" s="56">
        <v>315</v>
      </c>
      <c r="G349" s="57" t="s">
        <v>134</v>
      </c>
      <c r="H349" s="57" t="s">
        <v>908</v>
      </c>
      <c r="I349" s="58">
        <v>20042041001379</v>
      </c>
      <c r="J349" s="59" t="s">
        <v>374</v>
      </c>
      <c r="K349" s="59" t="s">
        <v>1272</v>
      </c>
      <c r="L349" s="59" t="s">
        <v>335</v>
      </c>
      <c r="M349" s="59" t="s">
        <v>945</v>
      </c>
      <c r="N349" s="59" t="s">
        <v>938</v>
      </c>
      <c r="O349" s="60">
        <v>11635911.52</v>
      </c>
      <c r="P349" s="60">
        <v>0</v>
      </c>
      <c r="Q349" s="60">
        <v>341100.54</v>
      </c>
      <c r="R349" s="60">
        <v>5650734.1799999997</v>
      </c>
      <c r="S349" s="61" t="s">
        <v>650</v>
      </c>
      <c r="T349" s="60">
        <v>6326277.8799999999</v>
      </c>
      <c r="U349" s="62" t="s">
        <v>338</v>
      </c>
      <c r="V349" s="63" t="s">
        <v>1561</v>
      </c>
      <c r="W349" s="64">
        <f>IF(OR(LEFT(I349)="7",LEFT(I349,1)="8"),VALUE(RIGHT(I349,3)),VALUE(RIGHT(I349,4)))</f>
        <v>1379</v>
      </c>
    </row>
    <row r="350" spans="1:28" s="10" customFormat="1" ht="103.5" customHeight="1">
      <c r="A350" s="52">
        <v>20</v>
      </c>
      <c r="B350" s="53" t="s">
        <v>630</v>
      </c>
      <c r="C350" s="54" t="s">
        <v>142</v>
      </c>
      <c r="D350" s="54" t="s">
        <v>753</v>
      </c>
      <c r="E350" s="55">
        <v>1</v>
      </c>
      <c r="F350" s="56">
        <v>315</v>
      </c>
      <c r="G350" s="57" t="s">
        <v>134</v>
      </c>
      <c r="H350" s="57" t="s">
        <v>536</v>
      </c>
      <c r="I350" s="58">
        <v>20042041001382</v>
      </c>
      <c r="J350" s="59" t="s">
        <v>162</v>
      </c>
      <c r="K350" s="59" t="s">
        <v>306</v>
      </c>
      <c r="L350" s="59" t="s">
        <v>335</v>
      </c>
      <c r="M350" s="59" t="s">
        <v>945</v>
      </c>
      <c r="N350" s="59" t="s">
        <v>938</v>
      </c>
      <c r="O350" s="60">
        <v>5808450.7999999998</v>
      </c>
      <c r="P350" s="60">
        <v>0</v>
      </c>
      <c r="Q350" s="60">
        <v>259543.83</v>
      </c>
      <c r="R350" s="60">
        <v>1595000</v>
      </c>
      <c r="S350" s="61" t="s">
        <v>650</v>
      </c>
      <c r="T350" s="60">
        <v>4472994.63</v>
      </c>
      <c r="U350" s="62" t="s">
        <v>338</v>
      </c>
      <c r="V350" s="63" t="s">
        <v>1564</v>
      </c>
      <c r="W350" s="64">
        <f>IF(OR(LEFT(I350)="7",LEFT(I350,1)="8"),VALUE(RIGHT(I350,3)),VALUE(RIGHT(I350,4)))</f>
        <v>1382</v>
      </c>
    </row>
    <row r="351" spans="1:28" s="10" customFormat="1" ht="103.5" customHeight="1">
      <c r="A351" s="52">
        <v>20</v>
      </c>
      <c r="B351" s="53" t="s">
        <v>630</v>
      </c>
      <c r="C351" s="54" t="s">
        <v>142</v>
      </c>
      <c r="D351" s="54" t="s">
        <v>753</v>
      </c>
      <c r="E351" s="55">
        <v>1</v>
      </c>
      <c r="F351" s="56">
        <v>315</v>
      </c>
      <c r="G351" s="57" t="s">
        <v>134</v>
      </c>
      <c r="H351" s="57" t="s">
        <v>135</v>
      </c>
      <c r="I351" s="58">
        <v>20042041001380</v>
      </c>
      <c r="J351" s="59" t="s">
        <v>375</v>
      </c>
      <c r="K351" s="59" t="s">
        <v>1273</v>
      </c>
      <c r="L351" s="59" t="s">
        <v>335</v>
      </c>
      <c r="M351" s="59" t="s">
        <v>945</v>
      </c>
      <c r="N351" s="59" t="s">
        <v>938</v>
      </c>
      <c r="O351" s="60">
        <v>5475288.3300000001</v>
      </c>
      <c r="P351" s="60">
        <v>0</v>
      </c>
      <c r="Q351" s="60">
        <v>258771.13</v>
      </c>
      <c r="R351" s="60">
        <v>337500</v>
      </c>
      <c r="S351" s="61" t="s">
        <v>650</v>
      </c>
      <c r="T351" s="60">
        <v>5396559.46</v>
      </c>
      <c r="U351" s="62" t="s">
        <v>338</v>
      </c>
      <c r="V351" s="63" t="s">
        <v>1562</v>
      </c>
      <c r="W351" s="64">
        <f>IF(OR(LEFT(I351)="7",LEFT(I351,1)="8"),VALUE(RIGHT(I351,3)),VALUE(RIGHT(I351,4)))</f>
        <v>1380</v>
      </c>
    </row>
    <row r="352" spans="1:28" s="37" customFormat="1" ht="20.25" customHeight="1" outlineLevel="3">
      <c r="A352" s="65"/>
      <c r="B352" s="92" t="s">
        <v>909</v>
      </c>
      <c r="C352" s="93"/>
      <c r="D352" s="93"/>
      <c r="E352" s="66">
        <f>SUBTOTAL(9,E355:E369)</f>
        <v>14</v>
      </c>
      <c r="F352" s="67"/>
      <c r="G352" s="67"/>
      <c r="H352" s="67"/>
      <c r="I352" s="68"/>
      <c r="J352" s="67"/>
      <c r="K352" s="67"/>
      <c r="L352" s="67"/>
      <c r="M352" s="67"/>
      <c r="N352" s="67"/>
      <c r="O352" s="69"/>
      <c r="P352" s="70"/>
      <c r="Q352" s="70"/>
      <c r="R352" s="70"/>
      <c r="S352" s="67"/>
      <c r="T352" s="70"/>
      <c r="U352" s="67"/>
      <c r="V352" s="71"/>
      <c r="W352" s="72"/>
      <c r="X352" s="10"/>
      <c r="Y352" s="10"/>
      <c r="Z352" s="10"/>
      <c r="AA352" s="10"/>
      <c r="AB352" s="10"/>
    </row>
    <row r="353" spans="1:28" s="44" customFormat="1" ht="20.25" customHeight="1" outlineLevel="1">
      <c r="A353" s="38"/>
      <c r="B353" s="94" t="s">
        <v>952</v>
      </c>
      <c r="C353" s="95" t="s">
        <v>950</v>
      </c>
      <c r="D353" s="95"/>
      <c r="E353" s="39">
        <f>SUBTOTAL(9,E355:E369)</f>
        <v>14</v>
      </c>
      <c r="F353" s="40"/>
      <c r="G353" s="40"/>
      <c r="H353" s="40"/>
      <c r="I353" s="41"/>
      <c r="J353" s="40"/>
      <c r="K353" s="40"/>
      <c r="L353" s="40"/>
      <c r="M353" s="40"/>
      <c r="N353" s="40"/>
      <c r="O353" s="42"/>
      <c r="P353" s="42"/>
      <c r="Q353" s="42"/>
      <c r="R353" s="42"/>
      <c r="S353" s="40"/>
      <c r="T353" s="42"/>
      <c r="U353" s="40"/>
      <c r="V353" s="43"/>
      <c r="W353" s="41"/>
      <c r="X353" s="37"/>
      <c r="Y353" s="10"/>
      <c r="Z353" s="10"/>
      <c r="AA353" s="10"/>
      <c r="AB353" s="10"/>
    </row>
    <row r="354" spans="1:28" s="51" customFormat="1" ht="20.25" customHeight="1" outlineLevel="2">
      <c r="A354" s="45"/>
      <c r="B354" s="90" t="s">
        <v>406</v>
      </c>
      <c r="C354" s="91"/>
      <c r="D354" s="91"/>
      <c r="E354" s="46">
        <f>SUBTOTAL(9,E355:E359)</f>
        <v>5</v>
      </c>
      <c r="F354" s="47"/>
      <c r="G354" s="47"/>
      <c r="H354" s="47"/>
      <c r="I354" s="48"/>
      <c r="J354" s="47"/>
      <c r="K354" s="47"/>
      <c r="L354" s="47"/>
      <c r="M354" s="47"/>
      <c r="N354" s="47"/>
      <c r="O354" s="49"/>
      <c r="P354" s="49"/>
      <c r="Q354" s="49"/>
      <c r="R354" s="49"/>
      <c r="S354" s="47"/>
      <c r="T354" s="49"/>
      <c r="U354" s="47"/>
      <c r="V354" s="50"/>
      <c r="W354" s="48"/>
      <c r="X354" s="44"/>
      <c r="Y354" s="10"/>
      <c r="Z354" s="10"/>
      <c r="AA354" s="10"/>
      <c r="AB354" s="10"/>
    </row>
    <row r="355" spans="1:28" s="10" customFormat="1" ht="161.25" customHeight="1">
      <c r="A355" s="52">
        <v>21</v>
      </c>
      <c r="B355" s="53" t="s">
        <v>909</v>
      </c>
      <c r="C355" s="54" t="s">
        <v>142</v>
      </c>
      <c r="D355" s="54" t="s">
        <v>285</v>
      </c>
      <c r="E355" s="55">
        <v>1</v>
      </c>
      <c r="F355" s="56">
        <v>500</v>
      </c>
      <c r="G355" s="57" t="s">
        <v>1362</v>
      </c>
      <c r="H355" s="57" t="s">
        <v>740</v>
      </c>
      <c r="I355" s="58">
        <v>20092150001518</v>
      </c>
      <c r="J355" s="59" t="s">
        <v>1363</v>
      </c>
      <c r="K355" s="59" t="s">
        <v>1316</v>
      </c>
      <c r="L355" s="59" t="s">
        <v>335</v>
      </c>
      <c r="M355" s="59" t="s">
        <v>552</v>
      </c>
      <c r="N355" s="59" t="s">
        <v>337</v>
      </c>
      <c r="O355" s="60">
        <v>0</v>
      </c>
      <c r="P355" s="60">
        <v>80392239</v>
      </c>
      <c r="Q355" s="60">
        <v>3267980.55</v>
      </c>
      <c r="R355" s="60">
        <v>904800</v>
      </c>
      <c r="S355" s="61" t="s">
        <v>1980</v>
      </c>
      <c r="T355" s="60">
        <v>82755419.849999994</v>
      </c>
      <c r="U355" s="62" t="s">
        <v>946</v>
      </c>
      <c r="V355" s="63" t="s">
        <v>1565</v>
      </c>
      <c r="W355" s="64">
        <f>IF(OR(LEFT(I355)="7",LEFT(I355,1)="8"),VALUE(RIGHT(I355,3)),VALUE(RIGHT(I355,4)))</f>
        <v>1518</v>
      </c>
    </row>
    <row r="356" spans="1:28" s="10" customFormat="1" ht="90" customHeight="1">
      <c r="A356" s="52">
        <v>21</v>
      </c>
      <c r="B356" s="53" t="s">
        <v>909</v>
      </c>
      <c r="C356" s="54" t="s">
        <v>142</v>
      </c>
      <c r="D356" s="54" t="s">
        <v>285</v>
      </c>
      <c r="E356" s="55">
        <v>1</v>
      </c>
      <c r="F356" s="56" t="s">
        <v>910</v>
      </c>
      <c r="G356" s="57" t="s">
        <v>911</v>
      </c>
      <c r="H356" s="57" t="s">
        <v>911</v>
      </c>
      <c r="I356" s="58">
        <v>800021274523</v>
      </c>
      <c r="J356" s="59" t="s">
        <v>129</v>
      </c>
      <c r="K356" s="59" t="s">
        <v>130</v>
      </c>
      <c r="L356" s="59" t="s">
        <v>981</v>
      </c>
      <c r="M356" s="59" t="s">
        <v>369</v>
      </c>
      <c r="N356" s="59" t="s">
        <v>933</v>
      </c>
      <c r="O356" s="60">
        <v>212400000</v>
      </c>
      <c r="P356" s="60">
        <v>0</v>
      </c>
      <c r="Q356" s="60">
        <v>0</v>
      </c>
      <c r="R356" s="60">
        <v>0</v>
      </c>
      <c r="S356" s="61" t="s">
        <v>1127</v>
      </c>
      <c r="T356" s="60">
        <v>212400000</v>
      </c>
      <c r="U356" s="62" t="s">
        <v>946</v>
      </c>
      <c r="V356" s="63" t="s">
        <v>1568</v>
      </c>
      <c r="W356" s="64">
        <f>IF(OR(LEFT(I356)="7",LEFT(I356,1)="8"),VALUE(RIGHT(I356,3)),VALUE(RIGHT(I356,4)))</f>
        <v>523</v>
      </c>
    </row>
    <row r="357" spans="1:28" s="10" customFormat="1" ht="90" customHeight="1">
      <c r="A357" s="52">
        <v>21</v>
      </c>
      <c r="B357" s="53" t="s">
        <v>909</v>
      </c>
      <c r="C357" s="54" t="s">
        <v>142</v>
      </c>
      <c r="D357" s="54" t="s">
        <v>285</v>
      </c>
      <c r="E357" s="55">
        <v>1</v>
      </c>
      <c r="F357" s="56" t="s">
        <v>910</v>
      </c>
      <c r="G357" s="57" t="s">
        <v>911</v>
      </c>
      <c r="H357" s="57" t="s">
        <v>911</v>
      </c>
      <c r="I357" s="58">
        <v>800021271526</v>
      </c>
      <c r="J357" s="59" t="s">
        <v>912</v>
      </c>
      <c r="K357" s="59" t="s">
        <v>913</v>
      </c>
      <c r="L357" s="59" t="s">
        <v>981</v>
      </c>
      <c r="M357" s="59" t="s">
        <v>898</v>
      </c>
      <c r="N357" s="59" t="s">
        <v>1100</v>
      </c>
      <c r="O357" s="60">
        <v>9234413.1300000008</v>
      </c>
      <c r="P357" s="60">
        <v>0</v>
      </c>
      <c r="Q357" s="60">
        <v>414000.78</v>
      </c>
      <c r="R357" s="60">
        <v>52494.33</v>
      </c>
      <c r="S357" s="61" t="s">
        <v>1292</v>
      </c>
      <c r="T357" s="60">
        <v>9595919.5800000001</v>
      </c>
      <c r="U357" s="62" t="s">
        <v>946</v>
      </c>
      <c r="V357" s="63" t="s">
        <v>1567</v>
      </c>
      <c r="W357" s="64">
        <f>IF(OR(LEFT(I357)="7",LEFT(I357,1)="8"),VALUE(RIGHT(I357,3)),VALUE(RIGHT(I357,4)))</f>
        <v>526</v>
      </c>
    </row>
    <row r="358" spans="1:28" s="10" customFormat="1" ht="90" customHeight="1">
      <c r="A358" s="52">
        <v>21</v>
      </c>
      <c r="B358" s="53" t="s">
        <v>909</v>
      </c>
      <c r="C358" s="54" t="s">
        <v>142</v>
      </c>
      <c r="D358" s="54" t="s">
        <v>285</v>
      </c>
      <c r="E358" s="55">
        <v>1</v>
      </c>
      <c r="F358" s="56" t="s">
        <v>910</v>
      </c>
      <c r="G358" s="57" t="s">
        <v>911</v>
      </c>
      <c r="H358" s="57" t="s">
        <v>961</v>
      </c>
      <c r="I358" s="58" t="s">
        <v>131</v>
      </c>
      <c r="J358" s="59" t="s">
        <v>132</v>
      </c>
      <c r="K358" s="59" t="s">
        <v>133</v>
      </c>
      <c r="L358" s="59" t="s">
        <v>335</v>
      </c>
      <c r="M358" s="59" t="s">
        <v>336</v>
      </c>
      <c r="N358" s="59" t="s">
        <v>491</v>
      </c>
      <c r="O358" s="60">
        <v>80788321.700000003</v>
      </c>
      <c r="P358" s="60">
        <v>27576756</v>
      </c>
      <c r="Q358" s="60">
        <v>5002753.58</v>
      </c>
      <c r="R358" s="60">
        <v>3184408.66</v>
      </c>
      <c r="S358" s="61" t="s">
        <v>1128</v>
      </c>
      <c r="T358" s="60">
        <v>243637226</v>
      </c>
      <c r="U358" s="62" t="s">
        <v>946</v>
      </c>
      <c r="V358" s="63" t="s">
        <v>1569</v>
      </c>
      <c r="W358" s="64">
        <f>IF(OR(LEFT(I358)="7",LEFT(I358,1)="8"),VALUE(RIGHT(I358,3)),VALUE(RIGHT(I358,4)))</f>
        <v>101</v>
      </c>
    </row>
    <row r="359" spans="1:28" s="10" customFormat="1" ht="90" customHeight="1">
      <c r="A359" s="52">
        <v>21</v>
      </c>
      <c r="B359" s="53" t="s">
        <v>909</v>
      </c>
      <c r="C359" s="54" t="s">
        <v>142</v>
      </c>
      <c r="D359" s="54" t="s">
        <v>285</v>
      </c>
      <c r="E359" s="55">
        <v>1</v>
      </c>
      <c r="F359" s="56" t="s">
        <v>910</v>
      </c>
      <c r="G359" s="57" t="s">
        <v>911</v>
      </c>
      <c r="H359" s="57" t="s">
        <v>651</v>
      </c>
      <c r="I359" s="58">
        <v>800021252527</v>
      </c>
      <c r="J359" s="59" t="s">
        <v>291</v>
      </c>
      <c r="K359" s="59" t="s">
        <v>292</v>
      </c>
      <c r="L359" s="59" t="s">
        <v>981</v>
      </c>
      <c r="M359" s="59" t="s">
        <v>898</v>
      </c>
      <c r="N359" s="59" t="s">
        <v>1100</v>
      </c>
      <c r="O359" s="60">
        <v>239088.95</v>
      </c>
      <c r="P359" s="60">
        <v>0</v>
      </c>
      <c r="Q359" s="60">
        <v>7654.67</v>
      </c>
      <c r="R359" s="60">
        <v>3642.12</v>
      </c>
      <c r="S359" s="61" t="s">
        <v>1364</v>
      </c>
      <c r="T359" s="60">
        <v>243230.37</v>
      </c>
      <c r="U359" s="62" t="s">
        <v>946</v>
      </c>
      <c r="V359" s="63" t="s">
        <v>1566</v>
      </c>
      <c r="W359" s="64">
        <f>IF(OR(LEFT(I359)="7",LEFT(I359,1)="8"),VALUE(RIGHT(I359,3)),VALUE(RIGHT(I359,4)))</f>
        <v>527</v>
      </c>
    </row>
    <row r="360" spans="1:28" s="51" customFormat="1" ht="20.25" customHeight="1" outlineLevel="2">
      <c r="A360" s="73"/>
      <c r="B360" s="98" t="s">
        <v>407</v>
      </c>
      <c r="C360" s="99"/>
      <c r="D360" s="99"/>
      <c r="E360" s="74">
        <f>SUBTOTAL(9,E361:E369)</f>
        <v>9</v>
      </c>
      <c r="F360" s="75"/>
      <c r="G360" s="75"/>
      <c r="H360" s="75"/>
      <c r="I360" s="76"/>
      <c r="J360" s="75"/>
      <c r="K360" s="75"/>
      <c r="L360" s="75"/>
      <c r="M360" s="75"/>
      <c r="N360" s="75"/>
      <c r="O360" s="77"/>
      <c r="P360" s="77"/>
      <c r="Q360" s="77"/>
      <c r="R360" s="77"/>
      <c r="S360" s="75"/>
      <c r="T360" s="77"/>
      <c r="U360" s="75"/>
      <c r="V360" s="78"/>
      <c r="W360" s="76"/>
      <c r="X360" s="10"/>
      <c r="Y360" s="10"/>
      <c r="Z360" s="10"/>
      <c r="AA360" s="10"/>
      <c r="AB360" s="10"/>
    </row>
    <row r="361" spans="1:28" s="10" customFormat="1" ht="123.75" customHeight="1">
      <c r="A361" s="52">
        <v>21</v>
      </c>
      <c r="B361" s="53" t="s">
        <v>909</v>
      </c>
      <c r="C361" s="54" t="s">
        <v>142</v>
      </c>
      <c r="D361" s="54" t="s">
        <v>753</v>
      </c>
      <c r="E361" s="55">
        <v>1</v>
      </c>
      <c r="F361" s="56">
        <v>210</v>
      </c>
      <c r="G361" s="57" t="s">
        <v>293</v>
      </c>
      <c r="H361" s="57" t="s">
        <v>294</v>
      </c>
      <c r="I361" s="58">
        <v>700021265021</v>
      </c>
      <c r="J361" s="59" t="s">
        <v>1051</v>
      </c>
      <c r="K361" s="59" t="s">
        <v>1052</v>
      </c>
      <c r="L361" s="59" t="s">
        <v>981</v>
      </c>
      <c r="M361" s="59" t="s">
        <v>591</v>
      </c>
      <c r="N361" s="59" t="s">
        <v>337</v>
      </c>
      <c r="O361" s="60">
        <v>288184.94</v>
      </c>
      <c r="P361" s="60">
        <v>0</v>
      </c>
      <c r="Q361" s="60">
        <v>2062739.03</v>
      </c>
      <c r="R361" s="60">
        <v>3770.24</v>
      </c>
      <c r="S361" s="61" t="s">
        <v>1572</v>
      </c>
      <c r="T361" s="60">
        <v>2347153.73</v>
      </c>
      <c r="U361" s="62" t="s">
        <v>946</v>
      </c>
      <c r="V361" s="63" t="s">
        <v>1724</v>
      </c>
      <c r="W361" s="64">
        <f t="shared" ref="W361:W369" si="13">IF(OR(LEFT(I361)="7",LEFT(I361,1)="8"),VALUE(RIGHT(I361,3)),VALUE(RIGHT(I361,4)))</f>
        <v>21</v>
      </c>
    </row>
    <row r="362" spans="1:28" s="10" customFormat="1" ht="106.5" customHeight="1">
      <c r="A362" s="52">
        <v>21</v>
      </c>
      <c r="B362" s="53" t="s">
        <v>909</v>
      </c>
      <c r="C362" s="54" t="s">
        <v>142</v>
      </c>
      <c r="D362" s="54" t="s">
        <v>753</v>
      </c>
      <c r="E362" s="55">
        <v>1</v>
      </c>
      <c r="F362" s="56">
        <v>210</v>
      </c>
      <c r="G362" s="57" t="s">
        <v>293</v>
      </c>
      <c r="H362" s="57" t="s">
        <v>294</v>
      </c>
      <c r="I362" s="58">
        <v>700021274026</v>
      </c>
      <c r="J362" s="59" t="s">
        <v>1055</v>
      </c>
      <c r="K362" s="59" t="s">
        <v>1056</v>
      </c>
      <c r="L362" s="59" t="s">
        <v>981</v>
      </c>
      <c r="M362" s="59" t="s">
        <v>1057</v>
      </c>
      <c r="N362" s="59" t="s">
        <v>337</v>
      </c>
      <c r="O362" s="60">
        <v>453475.62</v>
      </c>
      <c r="P362" s="60">
        <v>0</v>
      </c>
      <c r="Q362" s="60">
        <v>0</v>
      </c>
      <c r="R362" s="60">
        <v>0</v>
      </c>
      <c r="S362" s="61" t="s">
        <v>1365</v>
      </c>
      <c r="T362" s="60">
        <v>453475.62</v>
      </c>
      <c r="U362" s="62" t="s">
        <v>946</v>
      </c>
      <c r="V362" s="63" t="s">
        <v>1725</v>
      </c>
      <c r="W362" s="64">
        <f t="shared" si="13"/>
        <v>26</v>
      </c>
    </row>
    <row r="363" spans="1:28" s="10" customFormat="1" ht="106.5" customHeight="1">
      <c r="A363" s="52">
        <v>21</v>
      </c>
      <c r="B363" s="53" t="s">
        <v>909</v>
      </c>
      <c r="C363" s="54" t="s">
        <v>142</v>
      </c>
      <c r="D363" s="54" t="s">
        <v>753</v>
      </c>
      <c r="E363" s="55">
        <v>1</v>
      </c>
      <c r="F363" s="56">
        <v>210</v>
      </c>
      <c r="G363" s="57" t="s">
        <v>293</v>
      </c>
      <c r="H363" s="57" t="s">
        <v>294</v>
      </c>
      <c r="I363" s="58">
        <v>700021268119</v>
      </c>
      <c r="J363" s="59" t="s">
        <v>1053</v>
      </c>
      <c r="K363" s="59" t="s">
        <v>1054</v>
      </c>
      <c r="L363" s="59" t="s">
        <v>981</v>
      </c>
      <c r="M363" s="59" t="s">
        <v>591</v>
      </c>
      <c r="N363" s="59" t="s">
        <v>337</v>
      </c>
      <c r="O363" s="60">
        <v>202117.46</v>
      </c>
      <c r="P363" s="60">
        <v>0</v>
      </c>
      <c r="Q363" s="60">
        <v>4002.25</v>
      </c>
      <c r="R363" s="60">
        <v>23575</v>
      </c>
      <c r="S363" s="61" t="s">
        <v>1981</v>
      </c>
      <c r="T363" s="60">
        <v>186943.09</v>
      </c>
      <c r="U363" s="62" t="s">
        <v>946</v>
      </c>
      <c r="V363" s="63" t="s">
        <v>1982</v>
      </c>
      <c r="W363" s="64">
        <f t="shared" si="13"/>
        <v>119</v>
      </c>
    </row>
    <row r="364" spans="1:28" s="10" customFormat="1" ht="101.25" customHeight="1">
      <c r="A364" s="52">
        <v>21</v>
      </c>
      <c r="B364" s="53" t="s">
        <v>909</v>
      </c>
      <c r="C364" s="54" t="s">
        <v>142</v>
      </c>
      <c r="D364" s="54" t="s">
        <v>753</v>
      </c>
      <c r="E364" s="55">
        <v>1</v>
      </c>
      <c r="F364" s="56">
        <v>210</v>
      </c>
      <c r="G364" s="57" t="s">
        <v>293</v>
      </c>
      <c r="H364" s="57" t="s">
        <v>294</v>
      </c>
      <c r="I364" s="58">
        <v>700021211125</v>
      </c>
      <c r="J364" s="59" t="s">
        <v>295</v>
      </c>
      <c r="K364" s="59" t="s">
        <v>1049</v>
      </c>
      <c r="L364" s="59" t="s">
        <v>981</v>
      </c>
      <c r="M364" s="59" t="s">
        <v>900</v>
      </c>
      <c r="N364" s="59" t="s">
        <v>337</v>
      </c>
      <c r="O364" s="60">
        <v>4244977.3099999996</v>
      </c>
      <c r="P364" s="60">
        <v>0</v>
      </c>
      <c r="Q364" s="60">
        <v>193801.64</v>
      </c>
      <c r="R364" s="60">
        <v>46399.92</v>
      </c>
      <c r="S364" s="61" t="s">
        <v>1129</v>
      </c>
      <c r="T364" s="60">
        <v>4392379.03</v>
      </c>
      <c r="U364" s="62" t="s">
        <v>946</v>
      </c>
      <c r="V364" s="63" t="s">
        <v>1983</v>
      </c>
      <c r="W364" s="64">
        <f t="shared" si="13"/>
        <v>125</v>
      </c>
    </row>
    <row r="365" spans="1:28" s="10" customFormat="1" ht="121.5" customHeight="1">
      <c r="A365" s="52">
        <v>21</v>
      </c>
      <c r="B365" s="53" t="s">
        <v>909</v>
      </c>
      <c r="C365" s="54" t="s">
        <v>142</v>
      </c>
      <c r="D365" s="54" t="s">
        <v>753</v>
      </c>
      <c r="E365" s="55">
        <v>1</v>
      </c>
      <c r="F365" s="56">
        <v>210</v>
      </c>
      <c r="G365" s="57" t="s">
        <v>293</v>
      </c>
      <c r="H365" s="57" t="s">
        <v>294</v>
      </c>
      <c r="I365" s="58">
        <v>700021261306</v>
      </c>
      <c r="J365" s="59" t="s">
        <v>1050</v>
      </c>
      <c r="K365" s="59" t="s">
        <v>307</v>
      </c>
      <c r="L365" s="59" t="s">
        <v>981</v>
      </c>
      <c r="M365" s="59" t="s">
        <v>591</v>
      </c>
      <c r="N365" s="59" t="s">
        <v>337</v>
      </c>
      <c r="O365" s="60">
        <v>0</v>
      </c>
      <c r="P365" s="60">
        <v>0</v>
      </c>
      <c r="Q365" s="60">
        <v>0</v>
      </c>
      <c r="R365" s="60">
        <v>0</v>
      </c>
      <c r="S365" s="61" t="s">
        <v>1570</v>
      </c>
      <c r="T365" s="60">
        <v>0</v>
      </c>
      <c r="U365" s="62" t="s">
        <v>946</v>
      </c>
      <c r="V365" s="63" t="s">
        <v>1571</v>
      </c>
      <c r="W365" s="64">
        <f t="shared" si="13"/>
        <v>306</v>
      </c>
    </row>
    <row r="366" spans="1:28" s="10" customFormat="1" ht="129.75" customHeight="1">
      <c r="A366" s="52">
        <v>21</v>
      </c>
      <c r="B366" s="53" t="s">
        <v>909</v>
      </c>
      <c r="C366" s="54" t="s">
        <v>142</v>
      </c>
      <c r="D366" s="54" t="s">
        <v>753</v>
      </c>
      <c r="E366" s="55">
        <v>1</v>
      </c>
      <c r="F366" s="56">
        <v>210</v>
      </c>
      <c r="G366" s="57" t="s">
        <v>293</v>
      </c>
      <c r="H366" s="57" t="s">
        <v>294</v>
      </c>
      <c r="I366" s="58">
        <v>700021276331</v>
      </c>
      <c r="J366" s="59" t="s">
        <v>1058</v>
      </c>
      <c r="K366" s="59" t="s">
        <v>1059</v>
      </c>
      <c r="L366" s="59" t="s">
        <v>981</v>
      </c>
      <c r="M366" s="59" t="s">
        <v>591</v>
      </c>
      <c r="N366" s="59" t="s">
        <v>337</v>
      </c>
      <c r="O366" s="60">
        <v>1632742.33</v>
      </c>
      <c r="P366" s="60">
        <v>0</v>
      </c>
      <c r="Q366" s="60">
        <v>0</v>
      </c>
      <c r="R366" s="60">
        <v>0</v>
      </c>
      <c r="S366" s="61" t="s">
        <v>1366</v>
      </c>
      <c r="T366" s="60">
        <v>1632742.33</v>
      </c>
      <c r="U366" s="62" t="s">
        <v>946</v>
      </c>
      <c r="V366" s="63" t="s">
        <v>1726</v>
      </c>
      <c r="W366" s="64">
        <f t="shared" si="13"/>
        <v>331</v>
      </c>
    </row>
    <row r="367" spans="1:28" s="10" customFormat="1" ht="111" customHeight="1">
      <c r="A367" s="52">
        <v>21</v>
      </c>
      <c r="B367" s="53" t="s">
        <v>909</v>
      </c>
      <c r="C367" s="54" t="s">
        <v>142</v>
      </c>
      <c r="D367" s="54" t="s">
        <v>753</v>
      </c>
      <c r="E367" s="55">
        <v>1</v>
      </c>
      <c r="F367" s="56">
        <v>210</v>
      </c>
      <c r="G367" s="57" t="s">
        <v>293</v>
      </c>
      <c r="H367" s="57" t="s">
        <v>294</v>
      </c>
      <c r="I367" s="58">
        <v>700021300336</v>
      </c>
      <c r="J367" s="59" t="s">
        <v>1060</v>
      </c>
      <c r="K367" s="59" t="s">
        <v>1061</v>
      </c>
      <c r="L367" s="59" t="s">
        <v>981</v>
      </c>
      <c r="M367" s="59" t="s">
        <v>591</v>
      </c>
      <c r="N367" s="59" t="s">
        <v>337</v>
      </c>
      <c r="O367" s="60">
        <v>3698018.92</v>
      </c>
      <c r="P367" s="60">
        <v>0</v>
      </c>
      <c r="Q367" s="60">
        <v>141375.65</v>
      </c>
      <c r="R367" s="60">
        <v>17187.78</v>
      </c>
      <c r="S367" s="61" t="s">
        <v>1129</v>
      </c>
      <c r="T367" s="60">
        <v>3822206.79</v>
      </c>
      <c r="U367" s="62" t="s">
        <v>946</v>
      </c>
      <c r="V367" s="63" t="s">
        <v>1984</v>
      </c>
      <c r="W367" s="64">
        <f t="shared" si="13"/>
        <v>336</v>
      </c>
    </row>
    <row r="368" spans="1:28" s="10" customFormat="1" ht="99.75" customHeight="1">
      <c r="A368" s="52">
        <v>21</v>
      </c>
      <c r="B368" s="53" t="s">
        <v>909</v>
      </c>
      <c r="C368" s="54" t="s">
        <v>142</v>
      </c>
      <c r="D368" s="54" t="s">
        <v>753</v>
      </c>
      <c r="E368" s="55">
        <v>1</v>
      </c>
      <c r="F368" s="56">
        <v>210</v>
      </c>
      <c r="G368" s="57" t="s">
        <v>293</v>
      </c>
      <c r="H368" s="57" t="s">
        <v>492</v>
      </c>
      <c r="I368" s="58">
        <v>20052151001390</v>
      </c>
      <c r="J368" s="59" t="s">
        <v>1367</v>
      </c>
      <c r="K368" s="59" t="s">
        <v>1368</v>
      </c>
      <c r="L368" s="59" t="s">
        <v>981</v>
      </c>
      <c r="M368" s="59" t="s">
        <v>900</v>
      </c>
      <c r="N368" s="59" t="s">
        <v>337</v>
      </c>
      <c r="O368" s="60">
        <v>129647775.06999999</v>
      </c>
      <c r="P368" s="60">
        <v>0</v>
      </c>
      <c r="Q368" s="60">
        <v>155288.16</v>
      </c>
      <c r="R368" s="60">
        <v>129803063.23</v>
      </c>
      <c r="S368" s="61" t="s">
        <v>1985</v>
      </c>
      <c r="T368" s="60">
        <v>0</v>
      </c>
      <c r="U368" s="62" t="s">
        <v>946</v>
      </c>
      <c r="V368" s="63" t="s">
        <v>1573</v>
      </c>
      <c r="W368" s="64">
        <f t="shared" si="13"/>
        <v>1390</v>
      </c>
    </row>
    <row r="369" spans="1:28" s="10" customFormat="1" ht="129" customHeight="1">
      <c r="A369" s="52">
        <v>21</v>
      </c>
      <c r="B369" s="53" t="s">
        <v>909</v>
      </c>
      <c r="C369" s="54" t="s">
        <v>142</v>
      </c>
      <c r="D369" s="54" t="s">
        <v>753</v>
      </c>
      <c r="E369" s="55">
        <v>1</v>
      </c>
      <c r="F369" s="56" t="s">
        <v>910</v>
      </c>
      <c r="G369" s="57" t="s">
        <v>911</v>
      </c>
      <c r="H369" s="57" t="s">
        <v>1062</v>
      </c>
      <c r="I369" s="58">
        <v>700021258044</v>
      </c>
      <c r="J369" s="59" t="s">
        <v>1063</v>
      </c>
      <c r="K369" s="59" t="s">
        <v>308</v>
      </c>
      <c r="L369" s="59" t="s">
        <v>981</v>
      </c>
      <c r="M369" s="59" t="s">
        <v>1113</v>
      </c>
      <c r="N369" s="59" t="s">
        <v>933</v>
      </c>
      <c r="O369" s="60">
        <v>104611.69</v>
      </c>
      <c r="P369" s="60">
        <v>100000</v>
      </c>
      <c r="Q369" s="60">
        <v>1525.25</v>
      </c>
      <c r="R369" s="60">
        <v>126367.43</v>
      </c>
      <c r="S369" s="61" t="s">
        <v>1223</v>
      </c>
      <c r="T369" s="60">
        <v>55338943.829999998</v>
      </c>
      <c r="U369" s="62" t="s">
        <v>946</v>
      </c>
      <c r="V369" s="63" t="s">
        <v>1574</v>
      </c>
      <c r="W369" s="64">
        <f t="shared" si="13"/>
        <v>44</v>
      </c>
    </row>
    <row r="370" spans="1:28" s="37" customFormat="1" ht="20.25" customHeight="1" outlineLevel="3">
      <c r="A370" s="65"/>
      <c r="B370" s="92" t="s">
        <v>92</v>
      </c>
      <c r="C370" s="93"/>
      <c r="D370" s="93"/>
      <c r="E370" s="66">
        <f>SUBTOTAL(9,E373)</f>
        <v>1</v>
      </c>
      <c r="F370" s="67"/>
      <c r="G370" s="67"/>
      <c r="H370" s="67"/>
      <c r="I370" s="68"/>
      <c r="J370" s="67"/>
      <c r="K370" s="67"/>
      <c r="L370" s="67"/>
      <c r="M370" s="67"/>
      <c r="N370" s="67"/>
      <c r="O370" s="69"/>
      <c r="P370" s="70"/>
      <c r="Q370" s="70"/>
      <c r="R370" s="70"/>
      <c r="S370" s="67"/>
      <c r="T370" s="70"/>
      <c r="U370" s="67"/>
      <c r="V370" s="71"/>
      <c r="W370" s="72"/>
      <c r="X370" s="10"/>
      <c r="Y370" s="10"/>
      <c r="Z370" s="44"/>
      <c r="AA370" s="44"/>
      <c r="AB370" s="44"/>
    </row>
    <row r="371" spans="1:28" s="44" customFormat="1" ht="20.25" customHeight="1" outlineLevel="1">
      <c r="A371" s="38"/>
      <c r="B371" s="94" t="s">
        <v>952</v>
      </c>
      <c r="C371" s="95" t="s">
        <v>950</v>
      </c>
      <c r="D371" s="95"/>
      <c r="E371" s="39">
        <f>SUBTOTAL(9,E373)</f>
        <v>1</v>
      </c>
      <c r="F371" s="40"/>
      <c r="G371" s="40"/>
      <c r="H371" s="40"/>
      <c r="I371" s="41"/>
      <c r="J371" s="40"/>
      <c r="K371" s="40"/>
      <c r="L371" s="40"/>
      <c r="M371" s="40"/>
      <c r="N371" s="40"/>
      <c r="O371" s="42"/>
      <c r="P371" s="42"/>
      <c r="Q371" s="42"/>
      <c r="R371" s="42"/>
      <c r="S371" s="40"/>
      <c r="T371" s="42"/>
      <c r="U371" s="40"/>
      <c r="V371" s="43"/>
      <c r="W371" s="41"/>
      <c r="X371" s="37"/>
      <c r="Y371" s="10"/>
      <c r="Z371" s="51"/>
      <c r="AA371" s="51"/>
      <c r="AB371" s="51"/>
    </row>
    <row r="372" spans="1:28" s="51" customFormat="1" ht="20.25" customHeight="1" outlineLevel="2">
      <c r="A372" s="45"/>
      <c r="B372" s="90" t="s">
        <v>406</v>
      </c>
      <c r="C372" s="91"/>
      <c r="D372" s="91"/>
      <c r="E372" s="46">
        <f>SUBTOTAL(9,E373)</f>
        <v>1</v>
      </c>
      <c r="F372" s="47"/>
      <c r="G372" s="47"/>
      <c r="H372" s="47"/>
      <c r="I372" s="48"/>
      <c r="J372" s="47"/>
      <c r="K372" s="47"/>
      <c r="L372" s="47"/>
      <c r="M372" s="47"/>
      <c r="N372" s="47"/>
      <c r="O372" s="49"/>
      <c r="P372" s="49"/>
      <c r="Q372" s="49"/>
      <c r="R372" s="49"/>
      <c r="S372" s="47"/>
      <c r="T372" s="49"/>
      <c r="U372" s="47"/>
      <c r="V372" s="50"/>
      <c r="W372" s="48"/>
      <c r="X372" s="44"/>
      <c r="Y372" s="10"/>
      <c r="Z372" s="10"/>
      <c r="AA372" s="10"/>
      <c r="AB372" s="10"/>
    </row>
    <row r="373" spans="1:28" s="10" customFormat="1" ht="108.75" customHeight="1">
      <c r="A373" s="52">
        <v>27</v>
      </c>
      <c r="B373" s="53" t="s">
        <v>92</v>
      </c>
      <c r="C373" s="54" t="s">
        <v>142</v>
      </c>
      <c r="D373" s="54" t="s">
        <v>285</v>
      </c>
      <c r="E373" s="55">
        <v>1</v>
      </c>
      <c r="F373" s="56">
        <v>500</v>
      </c>
      <c r="G373" s="57" t="s">
        <v>939</v>
      </c>
      <c r="H373" s="57" t="s">
        <v>740</v>
      </c>
      <c r="I373" s="58">
        <v>20072750001478</v>
      </c>
      <c r="J373" s="59" t="s">
        <v>93</v>
      </c>
      <c r="K373" s="59" t="s">
        <v>665</v>
      </c>
      <c r="L373" s="59" t="s">
        <v>335</v>
      </c>
      <c r="M373" s="59" t="s">
        <v>552</v>
      </c>
      <c r="N373" s="59" t="s">
        <v>337</v>
      </c>
      <c r="O373" s="60">
        <v>2296840468.0599999</v>
      </c>
      <c r="P373" s="60">
        <v>913000000</v>
      </c>
      <c r="Q373" s="60">
        <v>55531106.329999998</v>
      </c>
      <c r="R373" s="60">
        <v>2319428469.5900002</v>
      </c>
      <c r="S373" s="61" t="s">
        <v>1369</v>
      </c>
      <c r="T373" s="60">
        <v>945943104.79999995</v>
      </c>
      <c r="U373" s="62" t="s">
        <v>338</v>
      </c>
      <c r="V373" s="63" t="s">
        <v>1986</v>
      </c>
      <c r="W373" s="64">
        <f>IF(OR(LEFT(I373)="7",LEFT(I373,1)="8"),VALUE(RIGHT(I373,3)),VALUE(RIGHT(I373,4)))</f>
        <v>1478</v>
      </c>
    </row>
    <row r="374" spans="1:28" s="37" customFormat="1" ht="45.75" customHeight="1" outlineLevel="3">
      <c r="A374" s="65"/>
      <c r="B374" s="92" t="s">
        <v>226</v>
      </c>
      <c r="C374" s="93"/>
      <c r="D374" s="93"/>
      <c r="E374" s="66">
        <f>SUBTOTAL(9,E375:E377)</f>
        <v>1</v>
      </c>
      <c r="F374" s="67"/>
      <c r="G374" s="67"/>
      <c r="H374" s="67"/>
      <c r="I374" s="68"/>
      <c r="J374" s="67"/>
      <c r="K374" s="67"/>
      <c r="L374" s="67"/>
      <c r="M374" s="67"/>
      <c r="N374" s="67"/>
      <c r="O374" s="69"/>
      <c r="P374" s="70"/>
      <c r="Q374" s="70"/>
      <c r="R374" s="70"/>
      <c r="S374" s="67"/>
      <c r="T374" s="70"/>
      <c r="U374" s="67"/>
      <c r="V374" s="71"/>
      <c r="W374" s="72"/>
      <c r="X374" s="10"/>
      <c r="Y374" s="10"/>
      <c r="Z374" s="44"/>
      <c r="AA374" s="44"/>
      <c r="AB374" s="44"/>
    </row>
    <row r="375" spans="1:28" s="44" customFormat="1" ht="20.25" customHeight="1" outlineLevel="1">
      <c r="A375" s="38"/>
      <c r="B375" s="94" t="s">
        <v>952</v>
      </c>
      <c r="C375" s="95" t="s">
        <v>950</v>
      </c>
      <c r="D375" s="95"/>
      <c r="E375" s="39">
        <f>SUBTOTAL(9,E376:E377)</f>
        <v>1</v>
      </c>
      <c r="F375" s="40"/>
      <c r="G375" s="40"/>
      <c r="H375" s="40"/>
      <c r="I375" s="41"/>
      <c r="J375" s="40"/>
      <c r="K375" s="40"/>
      <c r="L375" s="40"/>
      <c r="M375" s="40"/>
      <c r="N375" s="40"/>
      <c r="O375" s="42"/>
      <c r="P375" s="42"/>
      <c r="Q375" s="42"/>
      <c r="R375" s="42"/>
      <c r="S375" s="40"/>
      <c r="T375" s="42"/>
      <c r="U375" s="40"/>
      <c r="V375" s="43"/>
      <c r="W375" s="41"/>
      <c r="X375" s="37"/>
      <c r="Y375" s="10"/>
      <c r="Z375" s="51"/>
      <c r="AA375" s="51"/>
      <c r="AB375" s="51"/>
    </row>
    <row r="376" spans="1:28" s="51" customFormat="1" ht="20.25" customHeight="1" outlineLevel="2">
      <c r="A376" s="45"/>
      <c r="B376" s="90" t="s">
        <v>1280</v>
      </c>
      <c r="C376" s="91"/>
      <c r="D376" s="91"/>
      <c r="E376" s="46">
        <f>SUBTOTAL(9,E377)</f>
        <v>1</v>
      </c>
      <c r="F376" s="47"/>
      <c r="G376" s="47"/>
      <c r="H376" s="47"/>
      <c r="I376" s="48"/>
      <c r="J376" s="47"/>
      <c r="K376" s="47"/>
      <c r="L376" s="47"/>
      <c r="M376" s="47"/>
      <c r="N376" s="47"/>
      <c r="O376" s="49"/>
      <c r="P376" s="49"/>
      <c r="Q376" s="49"/>
      <c r="R376" s="49"/>
      <c r="S376" s="47"/>
      <c r="T376" s="49"/>
      <c r="U376" s="47"/>
      <c r="V376" s="50"/>
      <c r="W376" s="48"/>
      <c r="X376" s="44"/>
      <c r="Y376" s="10"/>
      <c r="Z376" s="10"/>
      <c r="AA376" s="10"/>
      <c r="AB376" s="10"/>
    </row>
    <row r="377" spans="1:28" s="10" customFormat="1" ht="143.25" customHeight="1">
      <c r="A377" s="52">
        <v>32</v>
      </c>
      <c r="B377" s="53" t="s">
        <v>226</v>
      </c>
      <c r="C377" s="54" t="s">
        <v>142</v>
      </c>
      <c r="D377" s="54" t="s">
        <v>285</v>
      </c>
      <c r="E377" s="55">
        <v>1</v>
      </c>
      <c r="F377" s="56">
        <v>110</v>
      </c>
      <c r="G377" s="57" t="s">
        <v>723</v>
      </c>
      <c r="H377" s="57" t="s">
        <v>723</v>
      </c>
      <c r="I377" s="58">
        <v>20063211001458</v>
      </c>
      <c r="J377" s="59" t="s">
        <v>160</v>
      </c>
      <c r="K377" s="59" t="s">
        <v>309</v>
      </c>
      <c r="L377" s="59" t="s">
        <v>981</v>
      </c>
      <c r="M377" s="59" t="s">
        <v>591</v>
      </c>
      <c r="N377" s="59" t="s">
        <v>337</v>
      </c>
      <c r="O377" s="60">
        <v>16565833</v>
      </c>
      <c r="P377" s="60">
        <v>5629576</v>
      </c>
      <c r="Q377" s="60">
        <v>362092</v>
      </c>
      <c r="R377" s="60">
        <v>7119583</v>
      </c>
      <c r="S377" s="61" t="s">
        <v>1039</v>
      </c>
      <c r="T377" s="60">
        <v>15437918</v>
      </c>
      <c r="U377" s="62" t="s">
        <v>338</v>
      </c>
      <c r="V377" s="63" t="s">
        <v>1575</v>
      </c>
      <c r="W377" s="64">
        <f>IF(OR(LEFT(I377)="7",LEFT(I377,1)="8"),VALUE(RIGHT(I377,3)),VALUE(RIGHT(I377,4)))</f>
        <v>1458</v>
      </c>
    </row>
    <row r="378" spans="1:28" s="37" customFormat="1" ht="20.25" customHeight="1" outlineLevel="3">
      <c r="A378" s="65"/>
      <c r="B378" s="92" t="s">
        <v>464</v>
      </c>
      <c r="C378" s="93"/>
      <c r="D378" s="93"/>
      <c r="E378" s="66">
        <f>SUBTOTAL(9,E379:E382)</f>
        <v>2</v>
      </c>
      <c r="F378" s="67"/>
      <c r="G378" s="67"/>
      <c r="H378" s="67"/>
      <c r="I378" s="68"/>
      <c r="J378" s="67"/>
      <c r="K378" s="67"/>
      <c r="L378" s="67"/>
      <c r="M378" s="67"/>
      <c r="N378" s="67"/>
      <c r="O378" s="69"/>
      <c r="P378" s="70"/>
      <c r="Q378" s="70"/>
      <c r="R378" s="70"/>
      <c r="S378" s="67"/>
      <c r="T378" s="70"/>
      <c r="U378" s="67"/>
      <c r="V378" s="71"/>
      <c r="W378" s="72"/>
      <c r="X378" s="10"/>
      <c r="Y378" s="10"/>
    </row>
    <row r="379" spans="1:28" s="44" customFormat="1" ht="20.25" customHeight="1" outlineLevel="1">
      <c r="A379" s="38"/>
      <c r="B379" s="94" t="s">
        <v>952</v>
      </c>
      <c r="C379" s="95" t="s">
        <v>950</v>
      </c>
      <c r="D379" s="95"/>
      <c r="E379" s="39">
        <f>SUBTOTAL(9,E381:E382)</f>
        <v>2</v>
      </c>
      <c r="F379" s="40"/>
      <c r="G379" s="40"/>
      <c r="H379" s="40"/>
      <c r="I379" s="41"/>
      <c r="J379" s="40"/>
      <c r="K379" s="40"/>
      <c r="L379" s="40"/>
      <c r="M379" s="40"/>
      <c r="N379" s="40"/>
      <c r="O379" s="42"/>
      <c r="P379" s="42"/>
      <c r="Q379" s="42"/>
      <c r="R379" s="42"/>
      <c r="S379" s="40"/>
      <c r="T379" s="42"/>
      <c r="U379" s="40"/>
      <c r="V379" s="43"/>
      <c r="W379" s="41"/>
      <c r="X379" s="37"/>
      <c r="Y379" s="10"/>
    </row>
    <row r="380" spans="1:28" s="51" customFormat="1" ht="20.25" customHeight="1" outlineLevel="2">
      <c r="A380" s="45"/>
      <c r="B380" s="90" t="s">
        <v>1280</v>
      </c>
      <c r="C380" s="91"/>
      <c r="D380" s="91"/>
      <c r="E380" s="46">
        <f>SUBTOTAL(9,E381:E382)</f>
        <v>2</v>
      </c>
      <c r="F380" s="47"/>
      <c r="G380" s="47"/>
      <c r="H380" s="47"/>
      <c r="I380" s="48"/>
      <c r="J380" s="47"/>
      <c r="K380" s="47"/>
      <c r="L380" s="47"/>
      <c r="M380" s="47"/>
      <c r="N380" s="47"/>
      <c r="O380" s="49"/>
      <c r="P380" s="49"/>
      <c r="Q380" s="49"/>
      <c r="R380" s="49"/>
      <c r="S380" s="47"/>
      <c r="T380" s="49"/>
      <c r="U380" s="47"/>
      <c r="V380" s="50"/>
      <c r="W380" s="48"/>
      <c r="X380" s="44"/>
      <c r="Y380" s="10"/>
    </row>
    <row r="381" spans="1:28" s="10" customFormat="1" ht="161.25" customHeight="1">
      <c r="A381" s="52">
        <v>36</v>
      </c>
      <c r="B381" s="53" t="s">
        <v>464</v>
      </c>
      <c r="C381" s="54" t="s">
        <v>142</v>
      </c>
      <c r="D381" s="54" t="s">
        <v>285</v>
      </c>
      <c r="E381" s="55">
        <v>1</v>
      </c>
      <c r="F381" s="56">
        <v>410</v>
      </c>
      <c r="G381" s="57" t="s">
        <v>164</v>
      </c>
      <c r="H381" s="57" t="s">
        <v>740</v>
      </c>
      <c r="I381" s="58">
        <v>20073641001476</v>
      </c>
      <c r="J381" s="59" t="s">
        <v>465</v>
      </c>
      <c r="K381" s="59" t="s">
        <v>1275</v>
      </c>
      <c r="L381" s="59" t="s">
        <v>335</v>
      </c>
      <c r="M381" s="59" t="s">
        <v>945</v>
      </c>
      <c r="N381" s="59" t="s">
        <v>337</v>
      </c>
      <c r="O381" s="60">
        <v>57202039.460000001</v>
      </c>
      <c r="P381" s="60">
        <v>0</v>
      </c>
      <c r="Q381" s="60">
        <v>2703720.32</v>
      </c>
      <c r="R381" s="60">
        <v>499933.8</v>
      </c>
      <c r="S381" s="61" t="s">
        <v>1370</v>
      </c>
      <c r="T381" s="60">
        <v>59405825.979999997</v>
      </c>
      <c r="U381" s="62" t="s">
        <v>946</v>
      </c>
      <c r="V381" s="63" t="s">
        <v>1576</v>
      </c>
      <c r="W381" s="64">
        <f>IF(OR(LEFT(I381)="7",LEFT(I381,1)="8"),VALUE(RIGHT(I381,3)),VALUE(RIGHT(I381,4)))</f>
        <v>1476</v>
      </c>
    </row>
    <row r="382" spans="1:28" s="10" customFormat="1" ht="161.25" customHeight="1">
      <c r="A382" s="52">
        <v>36</v>
      </c>
      <c r="B382" s="53" t="s">
        <v>464</v>
      </c>
      <c r="C382" s="54" t="s">
        <v>142</v>
      </c>
      <c r="D382" s="54" t="s">
        <v>285</v>
      </c>
      <c r="E382" s="55">
        <v>1</v>
      </c>
      <c r="F382" s="56">
        <v>410</v>
      </c>
      <c r="G382" s="57" t="s">
        <v>164</v>
      </c>
      <c r="H382" s="57" t="s">
        <v>740</v>
      </c>
      <c r="I382" s="58">
        <v>20073641001477</v>
      </c>
      <c r="J382" s="59" t="s">
        <v>277</v>
      </c>
      <c r="K382" s="59" t="s">
        <v>278</v>
      </c>
      <c r="L382" s="59" t="s">
        <v>335</v>
      </c>
      <c r="M382" s="59" t="s">
        <v>945</v>
      </c>
      <c r="N382" s="59" t="s">
        <v>337</v>
      </c>
      <c r="O382" s="60">
        <v>2690805897.6199999</v>
      </c>
      <c r="P382" s="60">
        <v>2500000000</v>
      </c>
      <c r="Q382" s="60">
        <v>198074265.31999999</v>
      </c>
      <c r="R382" s="60">
        <v>2183407501.48</v>
      </c>
      <c r="S382" s="61" t="s">
        <v>1371</v>
      </c>
      <c r="T382" s="60">
        <v>3205472661.46</v>
      </c>
      <c r="U382" s="62" t="s">
        <v>946</v>
      </c>
      <c r="V382" s="63" t="s">
        <v>1577</v>
      </c>
      <c r="W382" s="64">
        <f>IF(OR(LEFT(I382)="7",LEFT(I382,1)="8"),VALUE(RIGHT(I382,3)),VALUE(RIGHT(I382,4)))</f>
        <v>1477</v>
      </c>
    </row>
    <row r="383" spans="1:28" s="37" customFormat="1" ht="28.5" customHeight="1" outlineLevel="3">
      <c r="A383" s="65"/>
      <c r="B383" s="92" t="s">
        <v>88</v>
      </c>
      <c r="C383" s="93"/>
      <c r="D383" s="93"/>
      <c r="E383" s="66">
        <f>SUBTOTAL(9,E386:E476)</f>
        <v>88</v>
      </c>
      <c r="F383" s="67"/>
      <c r="G383" s="67"/>
      <c r="H383" s="67"/>
      <c r="I383" s="68"/>
      <c r="J383" s="67"/>
      <c r="K383" s="67"/>
      <c r="L383" s="67"/>
      <c r="M383" s="67"/>
      <c r="N383" s="67"/>
      <c r="O383" s="69"/>
      <c r="P383" s="70"/>
      <c r="Q383" s="70"/>
      <c r="R383" s="70"/>
      <c r="S383" s="67"/>
      <c r="T383" s="70"/>
      <c r="U383" s="67"/>
      <c r="V383" s="71"/>
      <c r="W383" s="72"/>
      <c r="X383" s="10"/>
      <c r="Y383" s="10"/>
      <c r="Z383" s="10"/>
      <c r="AA383" s="10"/>
      <c r="AB383" s="10"/>
    </row>
    <row r="384" spans="1:28" s="44" customFormat="1" ht="20.25" customHeight="1" outlineLevel="1">
      <c r="A384" s="38"/>
      <c r="B384" s="94" t="s">
        <v>952</v>
      </c>
      <c r="C384" s="95" t="s">
        <v>950</v>
      </c>
      <c r="D384" s="95"/>
      <c r="E384" s="39">
        <f>SUBTOTAL(9,E386:E476)</f>
        <v>88</v>
      </c>
      <c r="F384" s="40"/>
      <c r="G384" s="40"/>
      <c r="H384" s="40"/>
      <c r="I384" s="41"/>
      <c r="J384" s="40"/>
      <c r="K384" s="40"/>
      <c r="L384" s="40"/>
      <c r="M384" s="40"/>
      <c r="N384" s="40"/>
      <c r="O384" s="42"/>
      <c r="P384" s="42"/>
      <c r="Q384" s="42"/>
      <c r="R384" s="42"/>
      <c r="S384" s="40"/>
      <c r="T384" s="42"/>
      <c r="U384" s="40"/>
      <c r="V384" s="43"/>
      <c r="W384" s="41"/>
      <c r="X384" s="37"/>
      <c r="Y384" s="10"/>
      <c r="Z384" s="10"/>
      <c r="AA384" s="10"/>
      <c r="AB384" s="10"/>
    </row>
    <row r="385" spans="1:28" s="51" customFormat="1" ht="20.25" customHeight="1" outlineLevel="2">
      <c r="A385" s="45"/>
      <c r="B385" s="90" t="s">
        <v>406</v>
      </c>
      <c r="C385" s="91"/>
      <c r="D385" s="91"/>
      <c r="E385" s="46">
        <f>SUBTOTAL(9,E386:E438)</f>
        <v>53</v>
      </c>
      <c r="F385" s="47"/>
      <c r="G385" s="47"/>
      <c r="H385" s="47"/>
      <c r="I385" s="48"/>
      <c r="J385" s="47"/>
      <c r="K385" s="47"/>
      <c r="L385" s="47"/>
      <c r="M385" s="47"/>
      <c r="N385" s="47"/>
      <c r="O385" s="49"/>
      <c r="P385" s="49"/>
      <c r="Q385" s="49"/>
      <c r="R385" s="49"/>
      <c r="S385" s="47"/>
      <c r="T385" s="49"/>
      <c r="U385" s="47"/>
      <c r="V385" s="50"/>
      <c r="W385" s="48"/>
      <c r="X385" s="44"/>
      <c r="Y385" s="10"/>
      <c r="Z385" s="10"/>
      <c r="AA385" s="10"/>
      <c r="AB385" s="10"/>
    </row>
    <row r="386" spans="1:28" s="10" customFormat="1" ht="110.25" customHeight="1">
      <c r="A386" s="52">
        <v>38</v>
      </c>
      <c r="B386" s="53" t="s">
        <v>88</v>
      </c>
      <c r="C386" s="54" t="s">
        <v>142</v>
      </c>
      <c r="D386" s="54" t="s">
        <v>285</v>
      </c>
      <c r="E386" s="55">
        <v>1</v>
      </c>
      <c r="F386" s="56" t="s">
        <v>617</v>
      </c>
      <c r="G386" s="57" t="s">
        <v>618</v>
      </c>
      <c r="H386" s="57" t="s">
        <v>618</v>
      </c>
      <c r="I386" s="58" t="s">
        <v>843</v>
      </c>
      <c r="J386" s="59" t="s">
        <v>844</v>
      </c>
      <c r="K386" s="59" t="s">
        <v>1281</v>
      </c>
      <c r="L386" s="59" t="s">
        <v>981</v>
      </c>
      <c r="M386" s="59" t="s">
        <v>845</v>
      </c>
      <c r="N386" s="59" t="s">
        <v>1100</v>
      </c>
      <c r="O386" s="60">
        <v>2680916.23</v>
      </c>
      <c r="P386" s="60">
        <v>0</v>
      </c>
      <c r="Q386" s="60">
        <v>109865</v>
      </c>
      <c r="R386" s="60">
        <v>15950</v>
      </c>
      <c r="S386" s="61" t="s">
        <v>1373</v>
      </c>
      <c r="T386" s="60">
        <v>2774831.23</v>
      </c>
      <c r="U386" s="62" t="s">
        <v>338</v>
      </c>
      <c r="V386" s="63" t="s">
        <v>1579</v>
      </c>
      <c r="W386" s="64">
        <f t="shared" ref="W386:W417" si="14">IF(OR(LEFT(I386)="7",LEFT(I386,1)="8"),VALUE(RIGHT(I386,3)),VALUE(RIGHT(I386,4)))</f>
        <v>1491</v>
      </c>
    </row>
    <row r="387" spans="1:28" s="10" customFormat="1" ht="110.25" customHeight="1">
      <c r="A387" s="52">
        <v>38</v>
      </c>
      <c r="B387" s="53" t="s">
        <v>88</v>
      </c>
      <c r="C387" s="54" t="s">
        <v>142</v>
      </c>
      <c r="D387" s="54" t="s">
        <v>285</v>
      </c>
      <c r="E387" s="55">
        <v>1</v>
      </c>
      <c r="F387" s="56" t="s">
        <v>617</v>
      </c>
      <c r="G387" s="57" t="s">
        <v>618</v>
      </c>
      <c r="H387" s="57" t="s">
        <v>618</v>
      </c>
      <c r="I387" s="58" t="s">
        <v>619</v>
      </c>
      <c r="J387" s="59" t="s">
        <v>620</v>
      </c>
      <c r="K387" s="59" t="s">
        <v>116</v>
      </c>
      <c r="L387" s="59" t="s">
        <v>981</v>
      </c>
      <c r="M387" s="59" t="s">
        <v>561</v>
      </c>
      <c r="N387" s="59" t="s">
        <v>938</v>
      </c>
      <c r="O387" s="60">
        <v>2089889.46</v>
      </c>
      <c r="P387" s="60">
        <v>1254057.8999999999</v>
      </c>
      <c r="Q387" s="60">
        <v>95777.76</v>
      </c>
      <c r="R387" s="60">
        <v>31900</v>
      </c>
      <c r="S387" s="61" t="s">
        <v>1372</v>
      </c>
      <c r="T387" s="60">
        <v>3407825.12</v>
      </c>
      <c r="U387" s="62" t="s">
        <v>338</v>
      </c>
      <c r="V387" s="63" t="s">
        <v>1578</v>
      </c>
      <c r="W387" s="64">
        <f t="shared" si="14"/>
        <v>1103</v>
      </c>
    </row>
    <row r="388" spans="1:28" s="10" customFormat="1" ht="161.25" customHeight="1">
      <c r="A388" s="52">
        <v>38</v>
      </c>
      <c r="B388" s="53" t="s">
        <v>88</v>
      </c>
      <c r="C388" s="54" t="s">
        <v>142</v>
      </c>
      <c r="D388" s="54" t="s">
        <v>285</v>
      </c>
      <c r="E388" s="55">
        <v>1</v>
      </c>
      <c r="F388" s="56" t="s">
        <v>117</v>
      </c>
      <c r="G388" s="57" t="s">
        <v>118</v>
      </c>
      <c r="H388" s="57" t="s">
        <v>118</v>
      </c>
      <c r="I388" s="58" t="s">
        <v>119</v>
      </c>
      <c r="J388" s="59" t="s">
        <v>451</v>
      </c>
      <c r="K388" s="59" t="s">
        <v>1282</v>
      </c>
      <c r="L388" s="59" t="s">
        <v>981</v>
      </c>
      <c r="M388" s="59" t="s">
        <v>561</v>
      </c>
      <c r="N388" s="59" t="s">
        <v>337</v>
      </c>
      <c r="O388" s="60">
        <v>9096679.4399999995</v>
      </c>
      <c r="P388" s="60">
        <v>17275945.32</v>
      </c>
      <c r="Q388" s="60">
        <v>530501.92000000004</v>
      </c>
      <c r="R388" s="60">
        <v>18685976.920000002</v>
      </c>
      <c r="S388" s="61" t="s">
        <v>1374</v>
      </c>
      <c r="T388" s="60">
        <v>8217149.7599999998</v>
      </c>
      <c r="U388" s="62" t="s">
        <v>338</v>
      </c>
      <c r="V388" s="63" t="s">
        <v>1580</v>
      </c>
      <c r="W388" s="64">
        <f t="shared" si="14"/>
        <v>1116</v>
      </c>
    </row>
    <row r="389" spans="1:28" s="10" customFormat="1" ht="111" customHeight="1">
      <c r="A389" s="52">
        <v>38</v>
      </c>
      <c r="B389" s="53" t="s">
        <v>88</v>
      </c>
      <c r="C389" s="54" t="s">
        <v>142</v>
      </c>
      <c r="D389" s="54" t="s">
        <v>285</v>
      </c>
      <c r="E389" s="55">
        <v>1</v>
      </c>
      <c r="F389" s="56" t="s">
        <v>989</v>
      </c>
      <c r="G389" s="57" t="s">
        <v>990</v>
      </c>
      <c r="H389" s="57" t="s">
        <v>990</v>
      </c>
      <c r="I389" s="58" t="s">
        <v>993</v>
      </c>
      <c r="J389" s="59" t="s">
        <v>994</v>
      </c>
      <c r="K389" s="59" t="s">
        <v>995</v>
      </c>
      <c r="L389" s="59" t="s">
        <v>981</v>
      </c>
      <c r="M389" s="59" t="s">
        <v>1188</v>
      </c>
      <c r="N389" s="59" t="s">
        <v>491</v>
      </c>
      <c r="O389" s="60">
        <v>3947087.26</v>
      </c>
      <c r="P389" s="60">
        <v>0</v>
      </c>
      <c r="Q389" s="60">
        <v>147460.95000000001</v>
      </c>
      <c r="R389" s="60">
        <v>40083.910000000003</v>
      </c>
      <c r="S389" s="61" t="s">
        <v>1254</v>
      </c>
      <c r="T389" s="60">
        <v>4054464.3</v>
      </c>
      <c r="U389" s="62" t="s">
        <v>946</v>
      </c>
      <c r="V389" s="63" t="s">
        <v>1987</v>
      </c>
      <c r="W389" s="64">
        <f t="shared" si="14"/>
        <v>1371</v>
      </c>
    </row>
    <row r="390" spans="1:28" s="10" customFormat="1" ht="111" customHeight="1">
      <c r="A390" s="52">
        <v>38</v>
      </c>
      <c r="B390" s="53" t="s">
        <v>88</v>
      </c>
      <c r="C390" s="54" t="s">
        <v>142</v>
      </c>
      <c r="D390" s="54" t="s">
        <v>285</v>
      </c>
      <c r="E390" s="55">
        <v>1</v>
      </c>
      <c r="F390" s="56" t="s">
        <v>989</v>
      </c>
      <c r="G390" s="57" t="s">
        <v>1727</v>
      </c>
      <c r="H390" s="57" t="s">
        <v>1728</v>
      </c>
      <c r="I390" s="58" t="s">
        <v>991</v>
      </c>
      <c r="J390" s="59" t="s">
        <v>992</v>
      </c>
      <c r="K390" s="59" t="s">
        <v>571</v>
      </c>
      <c r="L390" s="59" t="s">
        <v>981</v>
      </c>
      <c r="M390" s="59" t="s">
        <v>561</v>
      </c>
      <c r="N390" s="59" t="s">
        <v>933</v>
      </c>
      <c r="O390" s="60">
        <v>6853295.5800000001</v>
      </c>
      <c r="P390" s="60">
        <v>1500000</v>
      </c>
      <c r="Q390" s="60">
        <v>319265.89</v>
      </c>
      <c r="R390" s="60">
        <v>47560</v>
      </c>
      <c r="S390" s="61" t="s">
        <v>1375</v>
      </c>
      <c r="T390" s="60">
        <v>8625001.4700000007</v>
      </c>
      <c r="U390" s="62" t="s">
        <v>946</v>
      </c>
      <c r="V390" s="63" t="s">
        <v>1988</v>
      </c>
      <c r="W390" s="64">
        <f t="shared" si="14"/>
        <v>1111</v>
      </c>
    </row>
    <row r="391" spans="1:28" s="10" customFormat="1" ht="123.75" customHeight="1">
      <c r="A391" s="52">
        <v>38</v>
      </c>
      <c r="B391" s="53" t="s">
        <v>88</v>
      </c>
      <c r="C391" s="54" t="s">
        <v>142</v>
      </c>
      <c r="D391" s="54" t="s">
        <v>285</v>
      </c>
      <c r="E391" s="55">
        <v>1</v>
      </c>
      <c r="F391" s="56" t="s">
        <v>996</v>
      </c>
      <c r="G391" s="57" t="s">
        <v>997</v>
      </c>
      <c r="H391" s="57" t="s">
        <v>997</v>
      </c>
      <c r="I391" s="58" t="s">
        <v>998</v>
      </c>
      <c r="J391" s="59" t="s">
        <v>999</v>
      </c>
      <c r="K391" s="59" t="s">
        <v>109</v>
      </c>
      <c r="L391" s="59" t="s">
        <v>981</v>
      </c>
      <c r="M391" s="59" t="s">
        <v>561</v>
      </c>
      <c r="N391" s="59" t="s">
        <v>337</v>
      </c>
      <c r="O391" s="60">
        <v>40548858</v>
      </c>
      <c r="P391" s="60">
        <v>13988380</v>
      </c>
      <c r="Q391" s="60">
        <v>1598932</v>
      </c>
      <c r="R391" s="60">
        <v>15734622</v>
      </c>
      <c r="S391" s="61" t="s">
        <v>1989</v>
      </c>
      <c r="T391" s="60">
        <v>40401548</v>
      </c>
      <c r="U391" s="62" t="s">
        <v>946</v>
      </c>
      <c r="V391" s="63" t="s">
        <v>1581</v>
      </c>
      <c r="W391" s="64">
        <f t="shared" si="14"/>
        <v>1125</v>
      </c>
    </row>
    <row r="392" spans="1:28" s="10" customFormat="1" ht="172.5" customHeight="1">
      <c r="A392" s="52">
        <v>38</v>
      </c>
      <c r="B392" s="53" t="s">
        <v>88</v>
      </c>
      <c r="C392" s="54" t="s">
        <v>142</v>
      </c>
      <c r="D392" s="54" t="s">
        <v>285</v>
      </c>
      <c r="E392" s="55">
        <v>1</v>
      </c>
      <c r="F392" s="56" t="s">
        <v>110</v>
      </c>
      <c r="G392" s="57" t="s">
        <v>741</v>
      </c>
      <c r="H392" s="57" t="s">
        <v>741</v>
      </c>
      <c r="I392" s="58" t="s">
        <v>742</v>
      </c>
      <c r="J392" s="59" t="s">
        <v>783</v>
      </c>
      <c r="K392" s="59" t="s">
        <v>572</v>
      </c>
      <c r="L392" s="59" t="s">
        <v>981</v>
      </c>
      <c r="M392" s="59" t="s">
        <v>561</v>
      </c>
      <c r="N392" s="59" t="s">
        <v>337</v>
      </c>
      <c r="O392" s="60">
        <v>4225684.08</v>
      </c>
      <c r="P392" s="60">
        <v>192798.89</v>
      </c>
      <c r="Q392" s="60">
        <v>261695</v>
      </c>
      <c r="R392" s="60">
        <v>662759.47</v>
      </c>
      <c r="S392" s="61" t="s">
        <v>1582</v>
      </c>
      <c r="T392" s="60">
        <v>4518988.0199999996</v>
      </c>
      <c r="U392" s="62" t="s">
        <v>946</v>
      </c>
      <c r="V392" s="63" t="s">
        <v>1583</v>
      </c>
      <c r="W392" s="64">
        <f t="shared" si="14"/>
        <v>1112</v>
      </c>
    </row>
    <row r="393" spans="1:28" s="10" customFormat="1" ht="125.25" customHeight="1">
      <c r="A393" s="52">
        <v>38</v>
      </c>
      <c r="B393" s="53" t="s">
        <v>88</v>
      </c>
      <c r="C393" s="54" t="s">
        <v>142</v>
      </c>
      <c r="D393" s="54" t="s">
        <v>285</v>
      </c>
      <c r="E393" s="55">
        <v>1</v>
      </c>
      <c r="F393" s="56" t="s">
        <v>171</v>
      </c>
      <c r="G393" s="57" t="s">
        <v>172</v>
      </c>
      <c r="H393" s="57" t="s">
        <v>172</v>
      </c>
      <c r="I393" s="58" t="s">
        <v>173</v>
      </c>
      <c r="J393" s="59" t="s">
        <v>174</v>
      </c>
      <c r="K393" s="59" t="s">
        <v>573</v>
      </c>
      <c r="L393" s="59" t="s">
        <v>981</v>
      </c>
      <c r="M393" s="59" t="s">
        <v>561</v>
      </c>
      <c r="N393" s="59" t="s">
        <v>337</v>
      </c>
      <c r="O393" s="60">
        <v>35162061.969999999</v>
      </c>
      <c r="P393" s="60">
        <v>10742625.76</v>
      </c>
      <c r="Q393" s="60">
        <v>1539394.5</v>
      </c>
      <c r="R393" s="60">
        <v>15916025.640000001</v>
      </c>
      <c r="S393" s="61" t="s">
        <v>1990</v>
      </c>
      <c r="T393" s="60">
        <v>31528056.59</v>
      </c>
      <c r="U393" s="62" t="s">
        <v>946</v>
      </c>
      <c r="V393" s="63" t="s">
        <v>1991</v>
      </c>
      <c r="W393" s="64">
        <f t="shared" si="14"/>
        <v>1044</v>
      </c>
    </row>
    <row r="394" spans="1:28" s="10" customFormat="1" ht="161.25" customHeight="1">
      <c r="A394" s="52">
        <v>38</v>
      </c>
      <c r="B394" s="53" t="s">
        <v>88</v>
      </c>
      <c r="C394" s="54" t="s">
        <v>142</v>
      </c>
      <c r="D394" s="54" t="s">
        <v>285</v>
      </c>
      <c r="E394" s="55">
        <v>1</v>
      </c>
      <c r="F394" s="56" t="s">
        <v>171</v>
      </c>
      <c r="G394" s="57" t="s">
        <v>172</v>
      </c>
      <c r="H394" s="57" t="s">
        <v>172</v>
      </c>
      <c r="I394" s="58" t="s">
        <v>743</v>
      </c>
      <c r="J394" s="59" t="s">
        <v>744</v>
      </c>
      <c r="K394" s="59" t="s">
        <v>574</v>
      </c>
      <c r="L394" s="59" t="s">
        <v>981</v>
      </c>
      <c r="M394" s="59" t="s">
        <v>561</v>
      </c>
      <c r="N394" s="59" t="s">
        <v>337</v>
      </c>
      <c r="O394" s="60">
        <v>102956764.33</v>
      </c>
      <c r="P394" s="60">
        <v>77777652.599999994</v>
      </c>
      <c r="Q394" s="60">
        <v>14885865</v>
      </c>
      <c r="R394" s="60">
        <v>63091233.740000002</v>
      </c>
      <c r="S394" s="61" t="s">
        <v>1992</v>
      </c>
      <c r="T394" s="60">
        <v>132529048.09999999</v>
      </c>
      <c r="U394" s="62" t="s">
        <v>946</v>
      </c>
      <c r="V394" s="63" t="s">
        <v>1993</v>
      </c>
      <c r="W394" s="64">
        <f t="shared" si="14"/>
        <v>1114</v>
      </c>
    </row>
    <row r="395" spans="1:28" s="10" customFormat="1" ht="161.25" customHeight="1">
      <c r="A395" s="52">
        <v>38</v>
      </c>
      <c r="B395" s="53" t="s">
        <v>88</v>
      </c>
      <c r="C395" s="54" t="s">
        <v>142</v>
      </c>
      <c r="D395" s="54" t="s">
        <v>285</v>
      </c>
      <c r="E395" s="55">
        <v>1</v>
      </c>
      <c r="F395" s="56" t="s">
        <v>1022</v>
      </c>
      <c r="G395" s="57" t="s">
        <v>1023</v>
      </c>
      <c r="H395" s="57" t="s">
        <v>1023</v>
      </c>
      <c r="I395" s="58" t="s">
        <v>1024</v>
      </c>
      <c r="J395" s="59" t="s">
        <v>1025</v>
      </c>
      <c r="K395" s="59" t="s">
        <v>1026</v>
      </c>
      <c r="L395" s="59" t="s">
        <v>981</v>
      </c>
      <c r="M395" s="59" t="s">
        <v>1113</v>
      </c>
      <c r="N395" s="59" t="s">
        <v>337</v>
      </c>
      <c r="O395" s="60">
        <v>264804.94</v>
      </c>
      <c r="P395" s="60">
        <v>0</v>
      </c>
      <c r="Q395" s="60">
        <v>11757.59</v>
      </c>
      <c r="R395" s="60">
        <v>13320</v>
      </c>
      <c r="S395" s="61" t="s">
        <v>1255</v>
      </c>
      <c r="T395" s="60">
        <v>263242.53000000003</v>
      </c>
      <c r="U395" s="62" t="s">
        <v>338</v>
      </c>
      <c r="V395" s="63" t="s">
        <v>1994</v>
      </c>
      <c r="W395" s="64">
        <f t="shared" si="14"/>
        <v>1119</v>
      </c>
    </row>
    <row r="396" spans="1:28" s="10" customFormat="1" ht="102.75" customHeight="1">
      <c r="A396" s="52">
        <v>38</v>
      </c>
      <c r="B396" s="53" t="s">
        <v>88</v>
      </c>
      <c r="C396" s="54" t="s">
        <v>142</v>
      </c>
      <c r="D396" s="54" t="s">
        <v>285</v>
      </c>
      <c r="E396" s="55">
        <v>1</v>
      </c>
      <c r="F396" s="56" t="s">
        <v>1027</v>
      </c>
      <c r="G396" s="57" t="s">
        <v>1028</v>
      </c>
      <c r="H396" s="57" t="s">
        <v>1028</v>
      </c>
      <c r="I396" s="58" t="s">
        <v>1032</v>
      </c>
      <c r="J396" s="59" t="s">
        <v>784</v>
      </c>
      <c r="K396" s="59" t="s">
        <v>57</v>
      </c>
      <c r="L396" s="59" t="s">
        <v>981</v>
      </c>
      <c r="M396" s="59" t="s">
        <v>561</v>
      </c>
      <c r="N396" s="59" t="s">
        <v>1100</v>
      </c>
      <c r="O396" s="60">
        <v>3403648.04</v>
      </c>
      <c r="P396" s="60">
        <v>0</v>
      </c>
      <c r="Q396" s="60">
        <v>146792.42000000001</v>
      </c>
      <c r="R396" s="60">
        <v>318868.03000000003</v>
      </c>
      <c r="S396" s="61" t="s">
        <v>1376</v>
      </c>
      <c r="T396" s="60">
        <v>3231572.43</v>
      </c>
      <c r="U396" s="62" t="s">
        <v>946</v>
      </c>
      <c r="V396" s="63" t="s">
        <v>1585</v>
      </c>
      <c r="W396" s="64">
        <f t="shared" si="14"/>
        <v>1388</v>
      </c>
    </row>
    <row r="397" spans="1:28" s="10" customFormat="1" ht="102.75" customHeight="1">
      <c r="A397" s="52">
        <v>38</v>
      </c>
      <c r="B397" s="53" t="s">
        <v>88</v>
      </c>
      <c r="C397" s="54" t="s">
        <v>142</v>
      </c>
      <c r="D397" s="54" t="s">
        <v>285</v>
      </c>
      <c r="E397" s="55">
        <v>1</v>
      </c>
      <c r="F397" s="56" t="s">
        <v>1027</v>
      </c>
      <c r="G397" s="57" t="s">
        <v>1028</v>
      </c>
      <c r="H397" s="57" t="s">
        <v>1028</v>
      </c>
      <c r="I397" s="58" t="s">
        <v>1029</v>
      </c>
      <c r="J397" s="59" t="s">
        <v>1030</v>
      </c>
      <c r="K397" s="59" t="s">
        <v>1031</v>
      </c>
      <c r="L397" s="59" t="s">
        <v>981</v>
      </c>
      <c r="M397" s="59" t="s">
        <v>1995</v>
      </c>
      <c r="N397" s="59" t="s">
        <v>938</v>
      </c>
      <c r="O397" s="60">
        <v>581629.18000000005</v>
      </c>
      <c r="P397" s="60">
        <v>500000</v>
      </c>
      <c r="Q397" s="60">
        <v>29832.17</v>
      </c>
      <c r="R397" s="60">
        <v>45249.03</v>
      </c>
      <c r="S397" s="61" t="s">
        <v>1729</v>
      </c>
      <c r="T397" s="60">
        <v>1066212.32</v>
      </c>
      <c r="U397" s="62" t="s">
        <v>946</v>
      </c>
      <c r="V397" s="63" t="s">
        <v>1584</v>
      </c>
      <c r="W397" s="64">
        <f t="shared" si="14"/>
        <v>1104</v>
      </c>
    </row>
    <row r="398" spans="1:28" s="10" customFormat="1" ht="117.75" customHeight="1">
      <c r="A398" s="52">
        <v>38</v>
      </c>
      <c r="B398" s="53" t="s">
        <v>88</v>
      </c>
      <c r="C398" s="54" t="s">
        <v>142</v>
      </c>
      <c r="D398" s="54" t="s">
        <v>285</v>
      </c>
      <c r="E398" s="55">
        <v>1</v>
      </c>
      <c r="F398" s="56" t="s">
        <v>58</v>
      </c>
      <c r="G398" s="57" t="s">
        <v>18</v>
      </c>
      <c r="H398" s="57" t="s">
        <v>18</v>
      </c>
      <c r="I398" s="58" t="s">
        <v>19</v>
      </c>
      <c r="J398" s="59" t="s">
        <v>20</v>
      </c>
      <c r="K398" s="59" t="s">
        <v>21</v>
      </c>
      <c r="L398" s="59" t="s">
        <v>981</v>
      </c>
      <c r="M398" s="59" t="s">
        <v>561</v>
      </c>
      <c r="N398" s="59" t="s">
        <v>337</v>
      </c>
      <c r="O398" s="60">
        <v>3214579.99</v>
      </c>
      <c r="P398" s="60">
        <v>5000000</v>
      </c>
      <c r="Q398" s="60">
        <v>247038.88</v>
      </c>
      <c r="R398" s="60">
        <v>1504134.88</v>
      </c>
      <c r="S398" s="61" t="s">
        <v>1996</v>
      </c>
      <c r="T398" s="60">
        <v>6957483.9900000002</v>
      </c>
      <c r="U398" s="62" t="s">
        <v>946</v>
      </c>
      <c r="V398" s="63" t="s">
        <v>1586</v>
      </c>
      <c r="W398" s="64">
        <f t="shared" si="14"/>
        <v>1485</v>
      </c>
    </row>
    <row r="399" spans="1:28" s="10" customFormat="1" ht="87.75" customHeight="1">
      <c r="A399" s="52">
        <v>38</v>
      </c>
      <c r="B399" s="53" t="s">
        <v>88</v>
      </c>
      <c r="C399" s="54" t="s">
        <v>142</v>
      </c>
      <c r="D399" s="54" t="s">
        <v>285</v>
      </c>
      <c r="E399" s="55">
        <v>1</v>
      </c>
      <c r="F399" s="56" t="s">
        <v>58</v>
      </c>
      <c r="G399" s="57" t="s">
        <v>59</v>
      </c>
      <c r="H399" s="57" t="s">
        <v>59</v>
      </c>
      <c r="I399" s="58" t="s">
        <v>60</v>
      </c>
      <c r="J399" s="59" t="s">
        <v>61</v>
      </c>
      <c r="K399" s="59" t="s">
        <v>62</v>
      </c>
      <c r="L399" s="59" t="s">
        <v>981</v>
      </c>
      <c r="M399" s="59" t="s">
        <v>1188</v>
      </c>
      <c r="N399" s="59" t="s">
        <v>1100</v>
      </c>
      <c r="O399" s="60">
        <v>24409434.620000001</v>
      </c>
      <c r="P399" s="60">
        <v>930360.8</v>
      </c>
      <c r="Q399" s="60">
        <v>1114727.7</v>
      </c>
      <c r="R399" s="60">
        <v>326284.17</v>
      </c>
      <c r="S399" s="61" t="s">
        <v>1997</v>
      </c>
      <c r="T399" s="60">
        <v>26128238.949999999</v>
      </c>
      <c r="U399" s="62" t="s">
        <v>946</v>
      </c>
      <c r="V399" s="63" t="s">
        <v>1587</v>
      </c>
      <c r="W399" s="64">
        <f t="shared" si="14"/>
        <v>176</v>
      </c>
    </row>
    <row r="400" spans="1:28" s="10" customFormat="1" ht="108.75" customHeight="1">
      <c r="A400" s="52">
        <v>38</v>
      </c>
      <c r="B400" s="53" t="s">
        <v>88</v>
      </c>
      <c r="C400" s="54" t="s">
        <v>142</v>
      </c>
      <c r="D400" s="54" t="s">
        <v>285</v>
      </c>
      <c r="E400" s="55">
        <v>1</v>
      </c>
      <c r="F400" s="56" t="s">
        <v>63</v>
      </c>
      <c r="G400" s="57" t="s">
        <v>64</v>
      </c>
      <c r="H400" s="57" t="s">
        <v>64</v>
      </c>
      <c r="I400" s="58" t="s">
        <v>65</v>
      </c>
      <c r="J400" s="59" t="s">
        <v>66</v>
      </c>
      <c r="K400" s="59" t="s">
        <v>717</v>
      </c>
      <c r="L400" s="59" t="s">
        <v>981</v>
      </c>
      <c r="M400" s="59" t="s">
        <v>561</v>
      </c>
      <c r="N400" s="59" t="s">
        <v>938</v>
      </c>
      <c r="O400" s="60">
        <v>4666851.6900000004</v>
      </c>
      <c r="P400" s="60">
        <v>2648260.19</v>
      </c>
      <c r="Q400" s="60">
        <v>170540.35</v>
      </c>
      <c r="R400" s="60">
        <v>33494.68</v>
      </c>
      <c r="S400" s="61" t="s">
        <v>1730</v>
      </c>
      <c r="T400" s="60">
        <v>7452157.5499999998</v>
      </c>
      <c r="U400" s="62" t="s">
        <v>946</v>
      </c>
      <c r="V400" s="63" t="s">
        <v>1588</v>
      </c>
      <c r="W400" s="64">
        <f t="shared" si="14"/>
        <v>1126</v>
      </c>
    </row>
    <row r="401" spans="1:23" s="10" customFormat="1" ht="187.5" customHeight="1">
      <c r="A401" s="52">
        <v>38</v>
      </c>
      <c r="B401" s="53" t="s">
        <v>88</v>
      </c>
      <c r="C401" s="54" t="s">
        <v>142</v>
      </c>
      <c r="D401" s="54" t="s">
        <v>285</v>
      </c>
      <c r="E401" s="55">
        <v>1</v>
      </c>
      <c r="F401" s="56" t="s">
        <v>718</v>
      </c>
      <c r="G401" s="57" t="s">
        <v>88</v>
      </c>
      <c r="H401" s="57" t="s">
        <v>88</v>
      </c>
      <c r="I401" s="58">
        <v>700038100146</v>
      </c>
      <c r="J401" s="59" t="s">
        <v>89</v>
      </c>
      <c r="K401" s="59" t="s">
        <v>847</v>
      </c>
      <c r="L401" s="59" t="s">
        <v>335</v>
      </c>
      <c r="M401" s="59" t="s">
        <v>336</v>
      </c>
      <c r="N401" s="59" t="s">
        <v>938</v>
      </c>
      <c r="O401" s="60">
        <v>25414746.420000002</v>
      </c>
      <c r="P401" s="60">
        <v>805</v>
      </c>
      <c r="Q401" s="60">
        <v>1214480.56</v>
      </c>
      <c r="R401" s="60">
        <v>2292717.48</v>
      </c>
      <c r="S401" s="61" t="s">
        <v>1377</v>
      </c>
      <c r="T401" s="60">
        <v>24337314.5</v>
      </c>
      <c r="U401" s="62" t="s">
        <v>946</v>
      </c>
      <c r="V401" s="63" t="s">
        <v>1998</v>
      </c>
      <c r="W401" s="64">
        <f t="shared" si="14"/>
        <v>146</v>
      </c>
    </row>
    <row r="402" spans="1:23" s="10" customFormat="1" ht="161.25" customHeight="1">
      <c r="A402" s="52">
        <v>38</v>
      </c>
      <c r="B402" s="53" t="s">
        <v>88</v>
      </c>
      <c r="C402" s="54" t="s">
        <v>142</v>
      </c>
      <c r="D402" s="54" t="s">
        <v>285</v>
      </c>
      <c r="E402" s="55">
        <v>1</v>
      </c>
      <c r="F402" s="56" t="s">
        <v>718</v>
      </c>
      <c r="G402" s="57" t="s">
        <v>88</v>
      </c>
      <c r="H402" s="57" t="s">
        <v>88</v>
      </c>
      <c r="I402" s="58">
        <v>20023810001256</v>
      </c>
      <c r="J402" s="59" t="s">
        <v>311</v>
      </c>
      <c r="K402" s="59" t="s">
        <v>1283</v>
      </c>
      <c r="L402" s="59" t="s">
        <v>335</v>
      </c>
      <c r="M402" s="59" t="s">
        <v>336</v>
      </c>
      <c r="N402" s="59" t="s">
        <v>938</v>
      </c>
      <c r="O402" s="60">
        <v>356730427.81</v>
      </c>
      <c r="P402" s="60">
        <v>6054564.4500000002</v>
      </c>
      <c r="Q402" s="60">
        <v>15116684.65</v>
      </c>
      <c r="R402" s="60">
        <v>97330586.659999996</v>
      </c>
      <c r="S402" s="61" t="s">
        <v>1999</v>
      </c>
      <c r="T402" s="60">
        <v>280571090.25</v>
      </c>
      <c r="U402" s="62" t="s">
        <v>946</v>
      </c>
      <c r="V402" s="63" t="s">
        <v>1590</v>
      </c>
      <c r="W402" s="64">
        <f t="shared" si="14"/>
        <v>1256</v>
      </c>
    </row>
    <row r="403" spans="1:23" s="10" customFormat="1" ht="161.25" customHeight="1">
      <c r="A403" s="52">
        <v>38</v>
      </c>
      <c r="B403" s="53" t="s">
        <v>88</v>
      </c>
      <c r="C403" s="54" t="s">
        <v>142</v>
      </c>
      <c r="D403" s="54" t="s">
        <v>285</v>
      </c>
      <c r="E403" s="55">
        <v>1</v>
      </c>
      <c r="F403" s="56" t="s">
        <v>718</v>
      </c>
      <c r="G403" s="57" t="s">
        <v>88</v>
      </c>
      <c r="H403" s="57" t="s">
        <v>88</v>
      </c>
      <c r="I403" s="58">
        <v>20023810001257</v>
      </c>
      <c r="J403" s="59" t="s">
        <v>122</v>
      </c>
      <c r="K403" s="59" t="s">
        <v>123</v>
      </c>
      <c r="L403" s="59" t="s">
        <v>335</v>
      </c>
      <c r="M403" s="59" t="s">
        <v>336</v>
      </c>
      <c r="N403" s="59" t="s">
        <v>938</v>
      </c>
      <c r="O403" s="60">
        <v>31074632.859999999</v>
      </c>
      <c r="P403" s="60">
        <v>19500000</v>
      </c>
      <c r="Q403" s="60">
        <v>2034837.73</v>
      </c>
      <c r="R403" s="60">
        <v>5177775.0199999996</v>
      </c>
      <c r="S403" s="61" t="s">
        <v>2000</v>
      </c>
      <c r="T403" s="60">
        <v>47431695.57</v>
      </c>
      <c r="U403" s="62" t="s">
        <v>946</v>
      </c>
      <c r="V403" s="63" t="s">
        <v>1591</v>
      </c>
      <c r="W403" s="64">
        <f t="shared" si="14"/>
        <v>1257</v>
      </c>
    </row>
    <row r="404" spans="1:23" s="10" customFormat="1" ht="161.25" customHeight="1">
      <c r="A404" s="52">
        <v>38</v>
      </c>
      <c r="B404" s="53" t="s">
        <v>88</v>
      </c>
      <c r="C404" s="54" t="s">
        <v>142</v>
      </c>
      <c r="D404" s="54" t="s">
        <v>285</v>
      </c>
      <c r="E404" s="55">
        <v>1</v>
      </c>
      <c r="F404" s="56" t="s">
        <v>718</v>
      </c>
      <c r="G404" s="57" t="s">
        <v>88</v>
      </c>
      <c r="H404" s="57" t="s">
        <v>88</v>
      </c>
      <c r="I404" s="58">
        <v>20023810001258</v>
      </c>
      <c r="J404" s="59" t="s">
        <v>124</v>
      </c>
      <c r="K404" s="59" t="s">
        <v>125</v>
      </c>
      <c r="L404" s="59" t="s">
        <v>335</v>
      </c>
      <c r="M404" s="59" t="s">
        <v>336</v>
      </c>
      <c r="N404" s="59" t="s">
        <v>938</v>
      </c>
      <c r="O404" s="60">
        <v>105223701.45999999</v>
      </c>
      <c r="P404" s="60">
        <v>13303669.52</v>
      </c>
      <c r="Q404" s="60">
        <v>4247721.46</v>
      </c>
      <c r="R404" s="60">
        <v>39346169.380000003</v>
      </c>
      <c r="S404" s="61" t="s">
        <v>2001</v>
      </c>
      <c r="T404" s="60">
        <v>83428923.060000002</v>
      </c>
      <c r="U404" s="62" t="s">
        <v>946</v>
      </c>
      <c r="V404" s="63" t="s">
        <v>1592</v>
      </c>
      <c r="W404" s="64">
        <f t="shared" si="14"/>
        <v>1258</v>
      </c>
    </row>
    <row r="405" spans="1:23" s="10" customFormat="1" ht="161.25" customHeight="1">
      <c r="A405" s="52">
        <v>38</v>
      </c>
      <c r="B405" s="53" t="s">
        <v>88</v>
      </c>
      <c r="C405" s="54" t="s">
        <v>142</v>
      </c>
      <c r="D405" s="54" t="s">
        <v>285</v>
      </c>
      <c r="E405" s="55">
        <v>1</v>
      </c>
      <c r="F405" s="56" t="s">
        <v>718</v>
      </c>
      <c r="G405" s="57" t="s">
        <v>88</v>
      </c>
      <c r="H405" s="57" t="s">
        <v>88</v>
      </c>
      <c r="I405" s="58">
        <v>20023810001259</v>
      </c>
      <c r="J405" s="59" t="s">
        <v>1156</v>
      </c>
      <c r="K405" s="59" t="s">
        <v>126</v>
      </c>
      <c r="L405" s="59" t="s">
        <v>335</v>
      </c>
      <c r="M405" s="59" t="s">
        <v>336</v>
      </c>
      <c r="N405" s="59" t="s">
        <v>938</v>
      </c>
      <c r="O405" s="60">
        <v>704850427.79999995</v>
      </c>
      <c r="P405" s="60">
        <v>133656268.95999999</v>
      </c>
      <c r="Q405" s="60">
        <v>33060195.969999999</v>
      </c>
      <c r="R405" s="60">
        <v>189312999.28999999</v>
      </c>
      <c r="S405" s="61" t="s">
        <v>2002</v>
      </c>
      <c r="T405" s="60">
        <v>682253893.44000006</v>
      </c>
      <c r="U405" s="62" t="s">
        <v>946</v>
      </c>
      <c r="V405" s="63" t="s">
        <v>1593</v>
      </c>
      <c r="W405" s="64">
        <f t="shared" si="14"/>
        <v>1259</v>
      </c>
    </row>
    <row r="406" spans="1:23" s="10" customFormat="1" ht="161.25" customHeight="1">
      <c r="A406" s="52">
        <v>38</v>
      </c>
      <c r="B406" s="53" t="s">
        <v>88</v>
      </c>
      <c r="C406" s="54" t="s">
        <v>142</v>
      </c>
      <c r="D406" s="54" t="s">
        <v>285</v>
      </c>
      <c r="E406" s="55">
        <v>1</v>
      </c>
      <c r="F406" s="56" t="s">
        <v>718</v>
      </c>
      <c r="G406" s="57" t="s">
        <v>88</v>
      </c>
      <c r="H406" s="57" t="s">
        <v>88</v>
      </c>
      <c r="I406" s="58">
        <v>20023810001260</v>
      </c>
      <c r="J406" s="59" t="s">
        <v>127</v>
      </c>
      <c r="K406" s="59" t="s">
        <v>128</v>
      </c>
      <c r="L406" s="59" t="s">
        <v>335</v>
      </c>
      <c r="M406" s="59" t="s">
        <v>336</v>
      </c>
      <c r="N406" s="59" t="s">
        <v>938</v>
      </c>
      <c r="O406" s="60">
        <v>29674033.09</v>
      </c>
      <c r="P406" s="60">
        <v>7363246.7800000003</v>
      </c>
      <c r="Q406" s="60">
        <v>1390437.99</v>
      </c>
      <c r="R406" s="60">
        <v>7445349.21</v>
      </c>
      <c r="S406" s="61" t="s">
        <v>2003</v>
      </c>
      <c r="T406" s="60">
        <v>30982368.649999999</v>
      </c>
      <c r="U406" s="62" t="s">
        <v>946</v>
      </c>
      <c r="V406" s="63" t="s">
        <v>1594</v>
      </c>
      <c r="W406" s="64">
        <f t="shared" si="14"/>
        <v>1260</v>
      </c>
    </row>
    <row r="407" spans="1:23" s="10" customFormat="1" ht="161.25" customHeight="1">
      <c r="A407" s="52">
        <v>38</v>
      </c>
      <c r="B407" s="53" t="s">
        <v>88</v>
      </c>
      <c r="C407" s="54" t="s">
        <v>142</v>
      </c>
      <c r="D407" s="54" t="s">
        <v>285</v>
      </c>
      <c r="E407" s="55">
        <v>1</v>
      </c>
      <c r="F407" s="56" t="s">
        <v>718</v>
      </c>
      <c r="G407" s="57" t="s">
        <v>88</v>
      </c>
      <c r="H407" s="57" t="s">
        <v>88</v>
      </c>
      <c r="I407" s="58">
        <v>20023810001261</v>
      </c>
      <c r="J407" s="59" t="s">
        <v>634</v>
      </c>
      <c r="K407" s="59" t="s">
        <v>635</v>
      </c>
      <c r="L407" s="59" t="s">
        <v>335</v>
      </c>
      <c r="M407" s="59" t="s">
        <v>336</v>
      </c>
      <c r="N407" s="59" t="s">
        <v>938</v>
      </c>
      <c r="O407" s="60">
        <v>115424878.13</v>
      </c>
      <c r="P407" s="60">
        <v>2529851.06</v>
      </c>
      <c r="Q407" s="60">
        <v>4576800.58</v>
      </c>
      <c r="R407" s="60">
        <v>51512207.299999997</v>
      </c>
      <c r="S407" s="61" t="s">
        <v>2004</v>
      </c>
      <c r="T407" s="60">
        <v>71019322.469999999</v>
      </c>
      <c r="U407" s="62" t="s">
        <v>946</v>
      </c>
      <c r="V407" s="63" t="s">
        <v>1595</v>
      </c>
      <c r="W407" s="64">
        <f t="shared" si="14"/>
        <v>1261</v>
      </c>
    </row>
    <row r="408" spans="1:23" s="10" customFormat="1" ht="161.25" customHeight="1">
      <c r="A408" s="52">
        <v>38</v>
      </c>
      <c r="B408" s="53" t="s">
        <v>88</v>
      </c>
      <c r="C408" s="54" t="s">
        <v>142</v>
      </c>
      <c r="D408" s="54" t="s">
        <v>285</v>
      </c>
      <c r="E408" s="55">
        <v>1</v>
      </c>
      <c r="F408" s="56" t="s">
        <v>718</v>
      </c>
      <c r="G408" s="57" t="s">
        <v>88</v>
      </c>
      <c r="H408" s="57" t="s">
        <v>88</v>
      </c>
      <c r="I408" s="58">
        <v>20023810001306</v>
      </c>
      <c r="J408" s="59" t="s">
        <v>636</v>
      </c>
      <c r="K408" s="59" t="s">
        <v>637</v>
      </c>
      <c r="L408" s="59" t="s">
        <v>335</v>
      </c>
      <c r="M408" s="59" t="s">
        <v>336</v>
      </c>
      <c r="N408" s="59" t="s">
        <v>938</v>
      </c>
      <c r="O408" s="60">
        <v>434177607.51999998</v>
      </c>
      <c r="P408" s="60">
        <v>133687599.45999999</v>
      </c>
      <c r="Q408" s="60">
        <v>16973235.77</v>
      </c>
      <c r="R408" s="60">
        <v>222548594.44999999</v>
      </c>
      <c r="S408" s="61" t="s">
        <v>2005</v>
      </c>
      <c r="T408" s="60">
        <v>362289848.30000001</v>
      </c>
      <c r="U408" s="62" t="s">
        <v>946</v>
      </c>
      <c r="V408" s="63" t="s">
        <v>1596</v>
      </c>
      <c r="W408" s="64">
        <f t="shared" si="14"/>
        <v>1306</v>
      </c>
    </row>
    <row r="409" spans="1:23" s="10" customFormat="1" ht="161.25" customHeight="1">
      <c r="A409" s="52">
        <v>38</v>
      </c>
      <c r="B409" s="53" t="s">
        <v>88</v>
      </c>
      <c r="C409" s="54" t="s">
        <v>142</v>
      </c>
      <c r="D409" s="54" t="s">
        <v>285</v>
      </c>
      <c r="E409" s="55">
        <v>1</v>
      </c>
      <c r="F409" s="56" t="s">
        <v>718</v>
      </c>
      <c r="G409" s="57" t="s">
        <v>88</v>
      </c>
      <c r="H409" s="57" t="s">
        <v>88</v>
      </c>
      <c r="I409" s="58">
        <v>20023810001307</v>
      </c>
      <c r="J409" s="59" t="s">
        <v>638</v>
      </c>
      <c r="K409" s="59" t="s">
        <v>639</v>
      </c>
      <c r="L409" s="59" t="s">
        <v>335</v>
      </c>
      <c r="M409" s="59" t="s">
        <v>336</v>
      </c>
      <c r="N409" s="59" t="s">
        <v>938</v>
      </c>
      <c r="O409" s="60">
        <v>82652284.980000004</v>
      </c>
      <c r="P409" s="60">
        <v>13160728.76</v>
      </c>
      <c r="Q409" s="60">
        <v>3944320.22</v>
      </c>
      <c r="R409" s="60">
        <v>13673802.99</v>
      </c>
      <c r="S409" s="61" t="s">
        <v>2006</v>
      </c>
      <c r="T409" s="60">
        <v>86083530.969999999</v>
      </c>
      <c r="U409" s="62" t="s">
        <v>946</v>
      </c>
      <c r="V409" s="63" t="s">
        <v>1597</v>
      </c>
      <c r="W409" s="64">
        <f t="shared" si="14"/>
        <v>1307</v>
      </c>
    </row>
    <row r="410" spans="1:23" s="10" customFormat="1" ht="161.25" customHeight="1">
      <c r="A410" s="52">
        <v>38</v>
      </c>
      <c r="B410" s="53" t="s">
        <v>88</v>
      </c>
      <c r="C410" s="54" t="s">
        <v>142</v>
      </c>
      <c r="D410" s="54" t="s">
        <v>285</v>
      </c>
      <c r="E410" s="55">
        <v>1</v>
      </c>
      <c r="F410" s="56" t="s">
        <v>718</v>
      </c>
      <c r="G410" s="57" t="s">
        <v>88</v>
      </c>
      <c r="H410" s="57" t="s">
        <v>88</v>
      </c>
      <c r="I410" s="58">
        <v>20023810001309</v>
      </c>
      <c r="J410" s="59" t="s">
        <v>281</v>
      </c>
      <c r="K410" s="59" t="s">
        <v>282</v>
      </c>
      <c r="L410" s="59" t="s">
        <v>335</v>
      </c>
      <c r="M410" s="59" t="s">
        <v>336</v>
      </c>
      <c r="N410" s="59" t="s">
        <v>938</v>
      </c>
      <c r="O410" s="60">
        <v>33905032.140000001</v>
      </c>
      <c r="P410" s="60">
        <v>4002079.3</v>
      </c>
      <c r="Q410" s="60">
        <v>937561.03</v>
      </c>
      <c r="R410" s="60">
        <v>26663289.829999998</v>
      </c>
      <c r="S410" s="61" t="s">
        <v>2007</v>
      </c>
      <c r="T410" s="60">
        <v>12181382.640000001</v>
      </c>
      <c r="U410" s="62" t="s">
        <v>946</v>
      </c>
      <c r="V410" s="63" t="s">
        <v>1598</v>
      </c>
      <c r="W410" s="64">
        <f t="shared" si="14"/>
        <v>1309</v>
      </c>
    </row>
    <row r="411" spans="1:23" s="10" customFormat="1" ht="161.25" customHeight="1">
      <c r="A411" s="52">
        <v>38</v>
      </c>
      <c r="B411" s="53" t="s">
        <v>88</v>
      </c>
      <c r="C411" s="54" t="s">
        <v>142</v>
      </c>
      <c r="D411" s="54" t="s">
        <v>285</v>
      </c>
      <c r="E411" s="55">
        <v>1</v>
      </c>
      <c r="F411" s="56" t="s">
        <v>718</v>
      </c>
      <c r="G411" s="57" t="s">
        <v>88</v>
      </c>
      <c r="H411" s="57" t="s">
        <v>88</v>
      </c>
      <c r="I411" s="58">
        <v>20033810001317</v>
      </c>
      <c r="J411" s="59" t="s">
        <v>827</v>
      </c>
      <c r="K411" s="59" t="s">
        <v>828</v>
      </c>
      <c r="L411" s="59" t="s">
        <v>335</v>
      </c>
      <c r="M411" s="59" t="s">
        <v>336</v>
      </c>
      <c r="N411" s="59" t="s">
        <v>938</v>
      </c>
      <c r="O411" s="60">
        <v>1717561956.6500001</v>
      </c>
      <c r="P411" s="60">
        <v>626217826.72000003</v>
      </c>
      <c r="Q411" s="60">
        <v>78221547.349999994</v>
      </c>
      <c r="R411" s="60">
        <v>592898683.55999994</v>
      </c>
      <c r="S411" s="61" t="s">
        <v>2008</v>
      </c>
      <c r="T411" s="60">
        <v>1829102647.1600001</v>
      </c>
      <c r="U411" s="62" t="s">
        <v>946</v>
      </c>
      <c r="V411" s="63" t="s">
        <v>1599</v>
      </c>
      <c r="W411" s="64">
        <f t="shared" si="14"/>
        <v>1317</v>
      </c>
    </row>
    <row r="412" spans="1:23" s="10" customFormat="1" ht="161.25" customHeight="1">
      <c r="A412" s="52">
        <v>38</v>
      </c>
      <c r="B412" s="53" t="s">
        <v>88</v>
      </c>
      <c r="C412" s="54" t="s">
        <v>142</v>
      </c>
      <c r="D412" s="54" t="s">
        <v>285</v>
      </c>
      <c r="E412" s="55">
        <v>1</v>
      </c>
      <c r="F412" s="56" t="s">
        <v>718</v>
      </c>
      <c r="G412" s="57" t="s">
        <v>88</v>
      </c>
      <c r="H412" s="57" t="s">
        <v>88</v>
      </c>
      <c r="I412" s="58">
        <v>20033810001318</v>
      </c>
      <c r="J412" s="59" t="s">
        <v>829</v>
      </c>
      <c r="K412" s="59" t="s">
        <v>830</v>
      </c>
      <c r="L412" s="59" t="s">
        <v>335</v>
      </c>
      <c r="M412" s="59" t="s">
        <v>336</v>
      </c>
      <c r="N412" s="59" t="s">
        <v>938</v>
      </c>
      <c r="O412" s="60">
        <v>9362705.7400000002</v>
      </c>
      <c r="P412" s="60">
        <v>5269498.99</v>
      </c>
      <c r="Q412" s="60">
        <v>249197.4</v>
      </c>
      <c r="R412" s="60">
        <v>7534922.1299999999</v>
      </c>
      <c r="S412" s="61" t="s">
        <v>2009</v>
      </c>
      <c r="T412" s="60">
        <v>7346480</v>
      </c>
      <c r="U412" s="62" t="s">
        <v>946</v>
      </c>
      <c r="V412" s="63" t="s">
        <v>1600</v>
      </c>
      <c r="W412" s="64">
        <f t="shared" si="14"/>
        <v>1318</v>
      </c>
    </row>
    <row r="413" spans="1:23" s="10" customFormat="1" ht="161.25" customHeight="1">
      <c r="A413" s="52">
        <v>38</v>
      </c>
      <c r="B413" s="53" t="s">
        <v>88</v>
      </c>
      <c r="C413" s="54" t="s">
        <v>142</v>
      </c>
      <c r="D413" s="54" t="s">
        <v>285</v>
      </c>
      <c r="E413" s="55">
        <v>1</v>
      </c>
      <c r="F413" s="56" t="s">
        <v>718</v>
      </c>
      <c r="G413" s="57" t="s">
        <v>88</v>
      </c>
      <c r="H413" s="57" t="s">
        <v>88</v>
      </c>
      <c r="I413" s="58">
        <v>20033810001349</v>
      </c>
      <c r="J413" s="59" t="s">
        <v>831</v>
      </c>
      <c r="K413" s="59" t="s">
        <v>187</v>
      </c>
      <c r="L413" s="59" t="s">
        <v>335</v>
      </c>
      <c r="M413" s="59" t="s">
        <v>336</v>
      </c>
      <c r="N413" s="59" t="s">
        <v>938</v>
      </c>
      <c r="O413" s="60">
        <v>150503290.00999999</v>
      </c>
      <c r="P413" s="60">
        <v>447002.49</v>
      </c>
      <c r="Q413" s="60">
        <v>5701830.5099999998</v>
      </c>
      <c r="R413" s="60">
        <v>46868309.560000002</v>
      </c>
      <c r="S413" s="61" t="s">
        <v>2010</v>
      </c>
      <c r="T413" s="60">
        <v>109783813.45</v>
      </c>
      <c r="U413" s="62" t="s">
        <v>946</v>
      </c>
      <c r="V413" s="63" t="s">
        <v>1601</v>
      </c>
      <c r="W413" s="64">
        <f t="shared" si="14"/>
        <v>1349</v>
      </c>
    </row>
    <row r="414" spans="1:23" s="10" customFormat="1" ht="161.25" customHeight="1">
      <c r="A414" s="52">
        <v>38</v>
      </c>
      <c r="B414" s="53" t="s">
        <v>88</v>
      </c>
      <c r="C414" s="54" t="s">
        <v>142</v>
      </c>
      <c r="D414" s="54" t="s">
        <v>285</v>
      </c>
      <c r="E414" s="55">
        <v>1</v>
      </c>
      <c r="F414" s="56" t="s">
        <v>718</v>
      </c>
      <c r="G414" s="57" t="s">
        <v>88</v>
      </c>
      <c r="H414" s="57" t="s">
        <v>88</v>
      </c>
      <c r="I414" s="58">
        <v>20043810001359</v>
      </c>
      <c r="J414" s="59" t="s">
        <v>188</v>
      </c>
      <c r="K414" s="59" t="s">
        <v>189</v>
      </c>
      <c r="L414" s="59" t="s">
        <v>335</v>
      </c>
      <c r="M414" s="59" t="s">
        <v>336</v>
      </c>
      <c r="N414" s="59" t="s">
        <v>938</v>
      </c>
      <c r="O414" s="60">
        <v>10659067.800000001</v>
      </c>
      <c r="P414" s="60">
        <v>0</v>
      </c>
      <c r="Q414" s="60">
        <v>477229.86</v>
      </c>
      <c r="R414" s="60">
        <v>11136297.66</v>
      </c>
      <c r="S414" s="61" t="s">
        <v>2011</v>
      </c>
      <c r="T414" s="60">
        <v>0</v>
      </c>
      <c r="U414" s="62" t="s">
        <v>946</v>
      </c>
      <c r="V414" s="63" t="s">
        <v>1602</v>
      </c>
      <c r="W414" s="64">
        <f t="shared" si="14"/>
        <v>1359</v>
      </c>
    </row>
    <row r="415" spans="1:23" s="10" customFormat="1" ht="161.25" customHeight="1">
      <c r="A415" s="52">
        <v>38</v>
      </c>
      <c r="B415" s="53" t="s">
        <v>88</v>
      </c>
      <c r="C415" s="54" t="s">
        <v>142</v>
      </c>
      <c r="D415" s="54" t="s">
        <v>285</v>
      </c>
      <c r="E415" s="55">
        <v>1</v>
      </c>
      <c r="F415" s="56" t="s">
        <v>718</v>
      </c>
      <c r="G415" s="57" t="s">
        <v>88</v>
      </c>
      <c r="H415" s="57" t="s">
        <v>88</v>
      </c>
      <c r="I415" s="58">
        <v>20043810001360</v>
      </c>
      <c r="J415" s="59" t="s">
        <v>613</v>
      </c>
      <c r="K415" s="59" t="s">
        <v>614</v>
      </c>
      <c r="L415" s="59" t="s">
        <v>335</v>
      </c>
      <c r="M415" s="59" t="s">
        <v>336</v>
      </c>
      <c r="N415" s="59" t="s">
        <v>938</v>
      </c>
      <c r="O415" s="60">
        <v>63849417.479999997</v>
      </c>
      <c r="P415" s="60">
        <v>430085.19</v>
      </c>
      <c r="Q415" s="60">
        <v>2730422.31</v>
      </c>
      <c r="R415" s="60">
        <v>12785673.779999999</v>
      </c>
      <c r="S415" s="61" t="s">
        <v>2012</v>
      </c>
      <c r="T415" s="60">
        <v>54224251.200000003</v>
      </c>
      <c r="U415" s="62" t="s">
        <v>946</v>
      </c>
      <c r="V415" s="63" t="s">
        <v>1603</v>
      </c>
      <c r="W415" s="64">
        <f t="shared" si="14"/>
        <v>1360</v>
      </c>
    </row>
    <row r="416" spans="1:23" s="10" customFormat="1" ht="161.25" customHeight="1">
      <c r="A416" s="52">
        <v>38</v>
      </c>
      <c r="B416" s="53" t="s">
        <v>88</v>
      </c>
      <c r="C416" s="54" t="s">
        <v>142</v>
      </c>
      <c r="D416" s="54" t="s">
        <v>285</v>
      </c>
      <c r="E416" s="55">
        <v>1</v>
      </c>
      <c r="F416" s="56" t="s">
        <v>718</v>
      </c>
      <c r="G416" s="57" t="s">
        <v>88</v>
      </c>
      <c r="H416" s="57" t="s">
        <v>88</v>
      </c>
      <c r="I416" s="58">
        <v>20043810001363</v>
      </c>
      <c r="J416" s="59" t="s">
        <v>615</v>
      </c>
      <c r="K416" s="59" t="s">
        <v>616</v>
      </c>
      <c r="L416" s="59" t="s">
        <v>335</v>
      </c>
      <c r="M416" s="59" t="s">
        <v>336</v>
      </c>
      <c r="N416" s="59" t="s">
        <v>938</v>
      </c>
      <c r="O416" s="60">
        <v>28634830.09</v>
      </c>
      <c r="P416" s="60">
        <v>0</v>
      </c>
      <c r="Q416" s="60">
        <v>1296527.6100000001</v>
      </c>
      <c r="R416" s="60">
        <v>2260964.58</v>
      </c>
      <c r="S416" s="61" t="s">
        <v>2013</v>
      </c>
      <c r="T416" s="60">
        <v>27670393.120000001</v>
      </c>
      <c r="U416" s="62" t="s">
        <v>946</v>
      </c>
      <c r="V416" s="63" t="s">
        <v>1604</v>
      </c>
      <c r="W416" s="64">
        <f t="shared" si="14"/>
        <v>1363</v>
      </c>
    </row>
    <row r="417" spans="1:23" s="10" customFormat="1" ht="161.25" customHeight="1">
      <c r="A417" s="52">
        <v>38</v>
      </c>
      <c r="B417" s="53" t="s">
        <v>88</v>
      </c>
      <c r="C417" s="54" t="s">
        <v>142</v>
      </c>
      <c r="D417" s="54" t="s">
        <v>285</v>
      </c>
      <c r="E417" s="55">
        <v>1</v>
      </c>
      <c r="F417" s="56" t="s">
        <v>718</v>
      </c>
      <c r="G417" s="57" t="s">
        <v>88</v>
      </c>
      <c r="H417" s="57" t="s">
        <v>88</v>
      </c>
      <c r="I417" s="58" t="s">
        <v>1157</v>
      </c>
      <c r="J417" s="59" t="s">
        <v>1158</v>
      </c>
      <c r="K417" s="59" t="s">
        <v>345</v>
      </c>
      <c r="L417" s="59" t="s">
        <v>335</v>
      </c>
      <c r="M417" s="59" t="s">
        <v>336</v>
      </c>
      <c r="N417" s="59" t="s">
        <v>938</v>
      </c>
      <c r="O417" s="60">
        <v>167733978.69999999</v>
      </c>
      <c r="P417" s="60">
        <v>37802258.840000004</v>
      </c>
      <c r="Q417" s="60">
        <v>15188051.369999999</v>
      </c>
      <c r="R417" s="60">
        <v>76259833.760000005</v>
      </c>
      <c r="S417" s="61" t="s">
        <v>2014</v>
      </c>
      <c r="T417" s="60">
        <v>144464455.15000001</v>
      </c>
      <c r="U417" s="62" t="s">
        <v>946</v>
      </c>
      <c r="V417" s="63" t="s">
        <v>1605</v>
      </c>
      <c r="W417" s="64">
        <f t="shared" si="14"/>
        <v>1490</v>
      </c>
    </row>
    <row r="418" spans="1:23" s="10" customFormat="1" ht="193.5" customHeight="1">
      <c r="A418" s="52">
        <v>38</v>
      </c>
      <c r="B418" s="53" t="s">
        <v>88</v>
      </c>
      <c r="C418" s="54" t="s">
        <v>142</v>
      </c>
      <c r="D418" s="54" t="s">
        <v>285</v>
      </c>
      <c r="E418" s="55">
        <v>1</v>
      </c>
      <c r="F418" s="56" t="s">
        <v>718</v>
      </c>
      <c r="G418" s="57" t="s">
        <v>88</v>
      </c>
      <c r="H418" s="57" t="s">
        <v>88</v>
      </c>
      <c r="I418" s="58" t="s">
        <v>1159</v>
      </c>
      <c r="J418" s="59" t="s">
        <v>1160</v>
      </c>
      <c r="K418" s="59" t="s">
        <v>346</v>
      </c>
      <c r="L418" s="59" t="s">
        <v>335</v>
      </c>
      <c r="M418" s="59" t="s">
        <v>945</v>
      </c>
      <c r="N418" s="59" t="s">
        <v>938</v>
      </c>
      <c r="O418" s="60">
        <v>1727953862.02</v>
      </c>
      <c r="P418" s="60">
        <v>2535978267.4099998</v>
      </c>
      <c r="Q418" s="60">
        <v>98493662.189999998</v>
      </c>
      <c r="R418" s="60">
        <v>333645749.37</v>
      </c>
      <c r="S418" s="61" t="s">
        <v>2015</v>
      </c>
      <c r="T418" s="60">
        <v>4028780042</v>
      </c>
      <c r="U418" s="62" t="s">
        <v>946</v>
      </c>
      <c r="V418" s="63" t="s">
        <v>1606</v>
      </c>
      <c r="W418" s="64">
        <f t="shared" ref="W418:W438" si="15">IF(OR(LEFT(I418)="7",LEFT(I418,1)="8"),VALUE(RIGHT(I418,3)),VALUE(RIGHT(I418,4)))</f>
        <v>1493</v>
      </c>
    </row>
    <row r="419" spans="1:23" s="10" customFormat="1" ht="161.25" customHeight="1">
      <c r="A419" s="52">
        <v>38</v>
      </c>
      <c r="B419" s="53" t="s">
        <v>88</v>
      </c>
      <c r="C419" s="54" t="s">
        <v>142</v>
      </c>
      <c r="D419" s="54" t="s">
        <v>285</v>
      </c>
      <c r="E419" s="55">
        <v>1</v>
      </c>
      <c r="F419" s="56" t="s">
        <v>718</v>
      </c>
      <c r="G419" s="57" t="s">
        <v>88</v>
      </c>
      <c r="H419" s="57" t="s">
        <v>88</v>
      </c>
      <c r="I419" s="58" t="s">
        <v>1161</v>
      </c>
      <c r="J419" s="59" t="s">
        <v>1162</v>
      </c>
      <c r="K419" s="59" t="s">
        <v>1163</v>
      </c>
      <c r="L419" s="59" t="s">
        <v>335</v>
      </c>
      <c r="M419" s="59" t="s">
        <v>945</v>
      </c>
      <c r="N419" s="59" t="s">
        <v>938</v>
      </c>
      <c r="O419" s="60">
        <v>351746056.48000002</v>
      </c>
      <c r="P419" s="60">
        <v>1167242856</v>
      </c>
      <c r="Q419" s="60">
        <v>24437147.34</v>
      </c>
      <c r="R419" s="60">
        <v>547081267.15999997</v>
      </c>
      <c r="S419" s="61" t="s">
        <v>2016</v>
      </c>
      <c r="T419" s="60">
        <v>996344792.65999997</v>
      </c>
      <c r="U419" s="62" t="s">
        <v>946</v>
      </c>
      <c r="V419" s="63" t="s">
        <v>1607</v>
      </c>
      <c r="W419" s="64">
        <f t="shared" si="15"/>
        <v>1494</v>
      </c>
    </row>
    <row r="420" spans="1:23" s="10" customFormat="1" ht="161.25" customHeight="1">
      <c r="A420" s="52">
        <v>38</v>
      </c>
      <c r="B420" s="53" t="s">
        <v>88</v>
      </c>
      <c r="C420" s="54" t="s">
        <v>142</v>
      </c>
      <c r="D420" s="54" t="s">
        <v>285</v>
      </c>
      <c r="E420" s="55">
        <v>1</v>
      </c>
      <c r="F420" s="56" t="s">
        <v>718</v>
      </c>
      <c r="G420" s="57" t="s">
        <v>88</v>
      </c>
      <c r="H420" s="57" t="s">
        <v>88</v>
      </c>
      <c r="I420" s="58" t="s">
        <v>347</v>
      </c>
      <c r="J420" s="59" t="s">
        <v>348</v>
      </c>
      <c r="K420" s="59" t="s">
        <v>777</v>
      </c>
      <c r="L420" s="59" t="s">
        <v>335</v>
      </c>
      <c r="M420" s="59" t="s">
        <v>336</v>
      </c>
      <c r="N420" s="59" t="s">
        <v>938</v>
      </c>
      <c r="O420" s="60">
        <v>8667448.4700000007</v>
      </c>
      <c r="P420" s="60">
        <v>3500000</v>
      </c>
      <c r="Q420" s="60">
        <v>466404.72</v>
      </c>
      <c r="R420" s="60">
        <v>176248.13</v>
      </c>
      <c r="S420" s="61" t="s">
        <v>2017</v>
      </c>
      <c r="T420" s="60">
        <v>12457605.060000001</v>
      </c>
      <c r="U420" s="62" t="s">
        <v>946</v>
      </c>
      <c r="V420" s="63" t="s">
        <v>1608</v>
      </c>
      <c r="W420" s="64">
        <f t="shared" si="15"/>
        <v>1500</v>
      </c>
    </row>
    <row r="421" spans="1:23" s="10" customFormat="1" ht="161.25" customHeight="1">
      <c r="A421" s="52">
        <v>38</v>
      </c>
      <c r="B421" s="53" t="s">
        <v>88</v>
      </c>
      <c r="C421" s="54" t="s">
        <v>142</v>
      </c>
      <c r="D421" s="54" t="s">
        <v>285</v>
      </c>
      <c r="E421" s="55">
        <v>1</v>
      </c>
      <c r="F421" s="56" t="s">
        <v>718</v>
      </c>
      <c r="G421" s="57" t="s">
        <v>88</v>
      </c>
      <c r="H421" s="57" t="s">
        <v>88</v>
      </c>
      <c r="I421" s="58" t="s">
        <v>778</v>
      </c>
      <c r="J421" s="59" t="s">
        <v>779</v>
      </c>
      <c r="K421" s="59" t="s">
        <v>1307</v>
      </c>
      <c r="L421" s="59" t="s">
        <v>335</v>
      </c>
      <c r="M421" s="59" t="s">
        <v>336</v>
      </c>
      <c r="N421" s="59" t="s">
        <v>938</v>
      </c>
      <c r="O421" s="60">
        <v>377793436.36000001</v>
      </c>
      <c r="P421" s="60">
        <v>354117172.74000001</v>
      </c>
      <c r="Q421" s="60">
        <v>28064268.66</v>
      </c>
      <c r="R421" s="60">
        <v>152146578.02000001</v>
      </c>
      <c r="S421" s="61" t="s">
        <v>2018</v>
      </c>
      <c r="T421" s="60">
        <v>607828299.74000001</v>
      </c>
      <c r="U421" s="62" t="s">
        <v>946</v>
      </c>
      <c r="V421" s="63" t="s">
        <v>1609</v>
      </c>
      <c r="W421" s="64">
        <f t="shared" si="15"/>
        <v>1501</v>
      </c>
    </row>
    <row r="422" spans="1:23" s="10" customFormat="1" ht="127.5" customHeight="1">
      <c r="A422" s="52">
        <v>38</v>
      </c>
      <c r="B422" s="53" t="s">
        <v>88</v>
      </c>
      <c r="C422" s="54" t="s">
        <v>142</v>
      </c>
      <c r="D422" s="54" t="s">
        <v>285</v>
      </c>
      <c r="E422" s="55">
        <v>1</v>
      </c>
      <c r="F422" s="56" t="s">
        <v>718</v>
      </c>
      <c r="G422" s="57" t="s">
        <v>88</v>
      </c>
      <c r="H422" s="57" t="s">
        <v>88</v>
      </c>
      <c r="I422" s="58" t="s">
        <v>1378</v>
      </c>
      <c r="J422" s="59" t="s">
        <v>1379</v>
      </c>
      <c r="K422" s="59" t="s">
        <v>1380</v>
      </c>
      <c r="L422" s="59" t="s">
        <v>335</v>
      </c>
      <c r="M422" s="59" t="s">
        <v>336</v>
      </c>
      <c r="N422" s="59" t="s">
        <v>938</v>
      </c>
      <c r="O422" s="60">
        <v>50000000</v>
      </c>
      <c r="P422" s="60">
        <v>7800000</v>
      </c>
      <c r="Q422" s="60">
        <v>2582254.9900000002</v>
      </c>
      <c r="R422" s="60">
        <v>114226.46</v>
      </c>
      <c r="S422" s="61" t="s">
        <v>2019</v>
      </c>
      <c r="T422" s="60">
        <v>60268028.530000001</v>
      </c>
      <c r="U422" s="62" t="s">
        <v>946</v>
      </c>
      <c r="V422" s="63" t="s">
        <v>1610</v>
      </c>
      <c r="W422" s="64">
        <f t="shared" si="15"/>
        <v>1521</v>
      </c>
    </row>
    <row r="423" spans="1:23" s="10" customFormat="1" ht="223.5" customHeight="1">
      <c r="A423" s="52">
        <v>38</v>
      </c>
      <c r="B423" s="53" t="s">
        <v>88</v>
      </c>
      <c r="C423" s="54" t="s">
        <v>142</v>
      </c>
      <c r="D423" s="54" t="s">
        <v>285</v>
      </c>
      <c r="E423" s="55">
        <v>1</v>
      </c>
      <c r="F423" s="56" t="s">
        <v>718</v>
      </c>
      <c r="G423" s="57" t="s">
        <v>88</v>
      </c>
      <c r="H423" s="57" t="s">
        <v>88</v>
      </c>
      <c r="I423" s="58">
        <v>20013810001201</v>
      </c>
      <c r="J423" s="59" t="s">
        <v>1256</v>
      </c>
      <c r="K423" s="59" t="s">
        <v>1257</v>
      </c>
      <c r="L423" s="59" t="s">
        <v>981</v>
      </c>
      <c r="M423" s="59" t="s">
        <v>561</v>
      </c>
      <c r="N423" s="59" t="s">
        <v>938</v>
      </c>
      <c r="O423" s="60">
        <v>22033271.300000001</v>
      </c>
      <c r="P423" s="60">
        <v>9180000</v>
      </c>
      <c r="Q423" s="60">
        <v>1065134.8500000001</v>
      </c>
      <c r="R423" s="60">
        <v>941371.32</v>
      </c>
      <c r="S423" s="61" t="s">
        <v>2020</v>
      </c>
      <c r="T423" s="60">
        <v>31337034.829999998</v>
      </c>
      <c r="U423" s="62" t="s">
        <v>946</v>
      </c>
      <c r="V423" s="63" t="s">
        <v>1589</v>
      </c>
      <c r="W423" s="64">
        <f t="shared" si="15"/>
        <v>1201</v>
      </c>
    </row>
    <row r="424" spans="1:23" s="10" customFormat="1" ht="161.25" customHeight="1">
      <c r="A424" s="52">
        <v>38</v>
      </c>
      <c r="B424" s="53" t="s">
        <v>88</v>
      </c>
      <c r="C424" s="54" t="s">
        <v>142</v>
      </c>
      <c r="D424" s="54" t="s">
        <v>285</v>
      </c>
      <c r="E424" s="55">
        <v>1</v>
      </c>
      <c r="F424" s="56" t="s">
        <v>718</v>
      </c>
      <c r="G424" s="57" t="s">
        <v>88</v>
      </c>
      <c r="H424" s="57" t="s">
        <v>88</v>
      </c>
      <c r="I424" s="58">
        <v>20033810001316</v>
      </c>
      <c r="J424" s="59" t="s">
        <v>487</v>
      </c>
      <c r="K424" s="59" t="s">
        <v>826</v>
      </c>
      <c r="L424" s="59" t="s">
        <v>981</v>
      </c>
      <c r="M424" s="59" t="s">
        <v>561</v>
      </c>
      <c r="N424" s="59" t="s">
        <v>938</v>
      </c>
      <c r="O424" s="60">
        <v>1615510621.01</v>
      </c>
      <c r="P424" s="60">
        <v>226563100.30000001</v>
      </c>
      <c r="Q424" s="60">
        <v>68188060.799999997</v>
      </c>
      <c r="R424" s="60">
        <v>524750186.49000001</v>
      </c>
      <c r="S424" s="61" t="s">
        <v>2021</v>
      </c>
      <c r="T424" s="60">
        <v>1385511595</v>
      </c>
      <c r="U424" s="62" t="s">
        <v>946</v>
      </c>
      <c r="V424" s="63" t="s">
        <v>2022</v>
      </c>
      <c r="W424" s="64">
        <f t="shared" si="15"/>
        <v>1316</v>
      </c>
    </row>
    <row r="425" spans="1:23" s="10" customFormat="1" ht="110.25" customHeight="1">
      <c r="A425" s="52">
        <v>38</v>
      </c>
      <c r="B425" s="53" t="s">
        <v>88</v>
      </c>
      <c r="C425" s="54" t="s">
        <v>142</v>
      </c>
      <c r="D425" s="54" t="s">
        <v>285</v>
      </c>
      <c r="E425" s="55">
        <v>1</v>
      </c>
      <c r="F425" s="56" t="s">
        <v>400</v>
      </c>
      <c r="G425" s="57" t="s">
        <v>401</v>
      </c>
      <c r="H425" s="57" t="s">
        <v>401</v>
      </c>
      <c r="I425" s="58" t="s">
        <v>1074</v>
      </c>
      <c r="J425" s="59" t="s">
        <v>256</v>
      </c>
      <c r="K425" s="59" t="s">
        <v>257</v>
      </c>
      <c r="L425" s="59" t="s">
        <v>981</v>
      </c>
      <c r="M425" s="59" t="s">
        <v>1113</v>
      </c>
      <c r="N425" s="59" t="s">
        <v>1100</v>
      </c>
      <c r="O425" s="60">
        <v>3178924.36</v>
      </c>
      <c r="P425" s="60">
        <v>0</v>
      </c>
      <c r="Q425" s="60">
        <v>131088.35</v>
      </c>
      <c r="R425" s="60">
        <v>18176.41</v>
      </c>
      <c r="S425" s="61" t="s">
        <v>2023</v>
      </c>
      <c r="T425" s="60">
        <v>3291836.3</v>
      </c>
      <c r="U425" s="62" t="s">
        <v>338</v>
      </c>
      <c r="V425" s="63" t="s">
        <v>2024</v>
      </c>
      <c r="W425" s="64">
        <f t="shared" si="15"/>
        <v>1468</v>
      </c>
    </row>
    <row r="426" spans="1:23" s="10" customFormat="1" ht="293.25" customHeight="1">
      <c r="A426" s="52">
        <v>38</v>
      </c>
      <c r="B426" s="53" t="s">
        <v>88</v>
      </c>
      <c r="C426" s="54" t="s">
        <v>142</v>
      </c>
      <c r="D426" s="54" t="s">
        <v>285</v>
      </c>
      <c r="E426" s="55">
        <v>1</v>
      </c>
      <c r="F426" s="56" t="s">
        <v>400</v>
      </c>
      <c r="G426" s="57" t="s">
        <v>401</v>
      </c>
      <c r="H426" s="57" t="s">
        <v>401</v>
      </c>
      <c r="I426" s="58" t="s">
        <v>53</v>
      </c>
      <c r="J426" s="59" t="s">
        <v>54</v>
      </c>
      <c r="K426" s="59" t="s">
        <v>55</v>
      </c>
      <c r="L426" s="59" t="s">
        <v>981</v>
      </c>
      <c r="M426" s="59" t="s">
        <v>561</v>
      </c>
      <c r="N426" s="59" t="s">
        <v>938</v>
      </c>
      <c r="O426" s="60">
        <v>23056862.420000002</v>
      </c>
      <c r="P426" s="60">
        <v>30000000</v>
      </c>
      <c r="Q426" s="60">
        <v>939276</v>
      </c>
      <c r="R426" s="60">
        <v>41487804.030000001</v>
      </c>
      <c r="S426" s="61" t="s">
        <v>1381</v>
      </c>
      <c r="T426" s="60">
        <v>12508334.390000001</v>
      </c>
      <c r="U426" s="62" t="s">
        <v>338</v>
      </c>
      <c r="V426" s="63" t="s">
        <v>1611</v>
      </c>
      <c r="W426" s="64">
        <f t="shared" si="15"/>
        <v>1110</v>
      </c>
    </row>
    <row r="427" spans="1:23" s="10" customFormat="1" ht="262.5" customHeight="1">
      <c r="A427" s="52">
        <v>38</v>
      </c>
      <c r="B427" s="53" t="s">
        <v>88</v>
      </c>
      <c r="C427" s="54" t="s">
        <v>142</v>
      </c>
      <c r="D427" s="54" t="s">
        <v>285</v>
      </c>
      <c r="E427" s="55">
        <v>1</v>
      </c>
      <c r="F427" s="56" t="s">
        <v>2025</v>
      </c>
      <c r="G427" s="57" t="s">
        <v>2026</v>
      </c>
      <c r="H427" s="57" t="s">
        <v>2026</v>
      </c>
      <c r="I427" s="58" t="s">
        <v>2027</v>
      </c>
      <c r="J427" s="59" t="s">
        <v>2028</v>
      </c>
      <c r="K427" s="59" t="s">
        <v>2029</v>
      </c>
      <c r="L427" s="59" t="s">
        <v>981</v>
      </c>
      <c r="M427" s="59" t="s">
        <v>2030</v>
      </c>
      <c r="N427" s="59" t="s">
        <v>938</v>
      </c>
      <c r="O427" s="60">
        <v>0</v>
      </c>
      <c r="P427" s="60">
        <v>10000000</v>
      </c>
      <c r="Q427" s="60">
        <v>37493.75</v>
      </c>
      <c r="R427" s="60">
        <v>8079055.2000000002</v>
      </c>
      <c r="S427" s="61" t="s">
        <v>2031</v>
      </c>
      <c r="T427" s="60">
        <v>1958438.55</v>
      </c>
      <c r="U427" s="62" t="s">
        <v>946</v>
      </c>
      <c r="V427" s="63" t="s">
        <v>2032</v>
      </c>
      <c r="W427" s="64">
        <f t="shared" si="15"/>
        <v>1543</v>
      </c>
    </row>
    <row r="428" spans="1:23" s="10" customFormat="1" ht="161.25" customHeight="1">
      <c r="A428" s="52">
        <v>38</v>
      </c>
      <c r="B428" s="53" t="s">
        <v>88</v>
      </c>
      <c r="C428" s="54" t="s">
        <v>142</v>
      </c>
      <c r="D428" s="54" t="s">
        <v>285</v>
      </c>
      <c r="E428" s="55">
        <v>1</v>
      </c>
      <c r="F428" s="56" t="s">
        <v>56</v>
      </c>
      <c r="G428" s="57" t="s">
        <v>145</v>
      </c>
      <c r="H428" s="57" t="s">
        <v>145</v>
      </c>
      <c r="I428" s="58" t="s">
        <v>146</v>
      </c>
      <c r="J428" s="59" t="s">
        <v>147</v>
      </c>
      <c r="K428" s="59" t="s">
        <v>389</v>
      </c>
      <c r="L428" s="59" t="s">
        <v>981</v>
      </c>
      <c r="M428" s="59" t="s">
        <v>899</v>
      </c>
      <c r="N428" s="59" t="s">
        <v>938</v>
      </c>
      <c r="O428" s="60">
        <v>39801759</v>
      </c>
      <c r="P428" s="60">
        <v>46816517</v>
      </c>
      <c r="Q428" s="60">
        <v>1798402</v>
      </c>
      <c r="R428" s="60">
        <v>39381611</v>
      </c>
      <c r="S428" s="61" t="s">
        <v>1612</v>
      </c>
      <c r="T428" s="60">
        <v>49035067</v>
      </c>
      <c r="U428" s="62" t="s">
        <v>338</v>
      </c>
      <c r="V428" s="63" t="s">
        <v>1613</v>
      </c>
      <c r="W428" s="64">
        <f t="shared" si="15"/>
        <v>1106</v>
      </c>
    </row>
    <row r="429" spans="1:23" s="10" customFormat="1" ht="161.25" customHeight="1">
      <c r="A429" s="52">
        <v>38</v>
      </c>
      <c r="B429" s="53" t="s">
        <v>88</v>
      </c>
      <c r="C429" s="54" t="s">
        <v>142</v>
      </c>
      <c r="D429" s="54" t="s">
        <v>285</v>
      </c>
      <c r="E429" s="55">
        <v>1</v>
      </c>
      <c r="F429" s="56" t="s">
        <v>1018</v>
      </c>
      <c r="G429" s="57" t="s">
        <v>1019</v>
      </c>
      <c r="H429" s="57" t="s">
        <v>1019</v>
      </c>
      <c r="I429" s="58" t="s">
        <v>1020</v>
      </c>
      <c r="J429" s="59" t="s">
        <v>1021</v>
      </c>
      <c r="K429" s="59" t="s">
        <v>621</v>
      </c>
      <c r="L429" s="59" t="s">
        <v>981</v>
      </c>
      <c r="M429" s="59" t="s">
        <v>561</v>
      </c>
      <c r="N429" s="59" t="s">
        <v>938</v>
      </c>
      <c r="O429" s="60">
        <v>6560064.3799999999</v>
      </c>
      <c r="P429" s="60">
        <v>0</v>
      </c>
      <c r="Q429" s="60">
        <v>263224.57</v>
      </c>
      <c r="R429" s="60">
        <v>88608.23</v>
      </c>
      <c r="S429" s="61" t="s">
        <v>1308</v>
      </c>
      <c r="T429" s="60">
        <v>6734680.7199999997</v>
      </c>
      <c r="U429" s="62" t="s">
        <v>946</v>
      </c>
      <c r="V429" s="63" t="s">
        <v>1614</v>
      </c>
      <c r="W429" s="64">
        <f t="shared" si="15"/>
        <v>1108</v>
      </c>
    </row>
    <row r="430" spans="1:23" s="10" customFormat="1" ht="118.5" customHeight="1">
      <c r="A430" s="52">
        <v>38</v>
      </c>
      <c r="B430" s="53" t="s">
        <v>88</v>
      </c>
      <c r="C430" s="54" t="s">
        <v>142</v>
      </c>
      <c r="D430" s="54" t="s">
        <v>285</v>
      </c>
      <c r="E430" s="55">
        <v>1</v>
      </c>
      <c r="F430" s="56" t="s">
        <v>622</v>
      </c>
      <c r="G430" s="57" t="s">
        <v>623</v>
      </c>
      <c r="H430" s="57" t="s">
        <v>623</v>
      </c>
      <c r="I430" s="58" t="s">
        <v>624</v>
      </c>
      <c r="J430" s="59" t="s">
        <v>625</v>
      </c>
      <c r="K430" s="59" t="s">
        <v>626</v>
      </c>
      <c r="L430" s="59" t="s">
        <v>981</v>
      </c>
      <c r="M430" s="59" t="s">
        <v>561</v>
      </c>
      <c r="N430" s="59" t="s">
        <v>1100</v>
      </c>
      <c r="O430" s="60">
        <v>171.5</v>
      </c>
      <c r="P430" s="60">
        <v>986276.24</v>
      </c>
      <c r="Q430" s="60">
        <v>27867.06</v>
      </c>
      <c r="R430" s="60">
        <v>1009276.78</v>
      </c>
      <c r="S430" s="61" t="s">
        <v>1080</v>
      </c>
      <c r="T430" s="60">
        <v>5038.0200000000004</v>
      </c>
      <c r="U430" s="62" t="s">
        <v>946</v>
      </c>
      <c r="V430" s="63" t="s">
        <v>1615</v>
      </c>
      <c r="W430" s="64">
        <f t="shared" si="15"/>
        <v>1238</v>
      </c>
    </row>
    <row r="431" spans="1:23" s="10" customFormat="1" ht="161.25" customHeight="1">
      <c r="A431" s="52">
        <v>38</v>
      </c>
      <c r="B431" s="53" t="s">
        <v>88</v>
      </c>
      <c r="C431" s="54" t="s">
        <v>142</v>
      </c>
      <c r="D431" s="54" t="s">
        <v>285</v>
      </c>
      <c r="E431" s="55">
        <v>1</v>
      </c>
      <c r="F431" s="56" t="s">
        <v>627</v>
      </c>
      <c r="G431" s="57" t="s">
        <v>628</v>
      </c>
      <c r="H431" s="57" t="s">
        <v>628</v>
      </c>
      <c r="I431" s="58" t="s">
        <v>629</v>
      </c>
      <c r="J431" s="59" t="s">
        <v>787</v>
      </c>
      <c r="K431" s="59" t="s">
        <v>1296</v>
      </c>
      <c r="L431" s="59" t="s">
        <v>981</v>
      </c>
      <c r="M431" s="59" t="s">
        <v>898</v>
      </c>
      <c r="N431" s="59" t="s">
        <v>938</v>
      </c>
      <c r="O431" s="60">
        <v>13462350.01</v>
      </c>
      <c r="P431" s="60">
        <v>4000000</v>
      </c>
      <c r="Q431" s="60">
        <v>558191.54</v>
      </c>
      <c r="R431" s="60">
        <v>1418893.68</v>
      </c>
      <c r="S431" s="61" t="s">
        <v>1382</v>
      </c>
      <c r="T431" s="60">
        <v>16601647.869999999</v>
      </c>
      <c r="U431" s="62" t="s">
        <v>946</v>
      </c>
      <c r="V431" s="63" t="s">
        <v>1616</v>
      </c>
      <c r="W431" s="64">
        <f t="shared" si="15"/>
        <v>1405</v>
      </c>
    </row>
    <row r="432" spans="1:23" s="10" customFormat="1" ht="161.25" customHeight="1">
      <c r="A432" s="52">
        <v>38</v>
      </c>
      <c r="B432" s="53" t="s">
        <v>88</v>
      </c>
      <c r="C432" s="54" t="s">
        <v>142</v>
      </c>
      <c r="D432" s="54" t="s">
        <v>285</v>
      </c>
      <c r="E432" s="55">
        <v>1</v>
      </c>
      <c r="F432" s="56" t="s">
        <v>371</v>
      </c>
      <c r="G432" s="57" t="s">
        <v>1174</v>
      </c>
      <c r="H432" s="57" t="s">
        <v>1174</v>
      </c>
      <c r="I432" s="58" t="s">
        <v>1007</v>
      </c>
      <c r="J432" s="59" t="s">
        <v>1008</v>
      </c>
      <c r="K432" s="59" t="s">
        <v>1297</v>
      </c>
      <c r="L432" s="59" t="s">
        <v>981</v>
      </c>
      <c r="M432" s="59" t="s">
        <v>561</v>
      </c>
      <c r="N432" s="59" t="s">
        <v>938</v>
      </c>
      <c r="O432" s="60">
        <v>4484389.17</v>
      </c>
      <c r="P432" s="60">
        <v>0</v>
      </c>
      <c r="Q432" s="60">
        <v>132572.19</v>
      </c>
      <c r="R432" s="60">
        <v>94222.25</v>
      </c>
      <c r="S432" s="61" t="s">
        <v>1252</v>
      </c>
      <c r="T432" s="60">
        <v>4522739.1100000003</v>
      </c>
      <c r="U432" s="62" t="s">
        <v>946</v>
      </c>
      <c r="V432" s="63" t="s">
        <v>1617</v>
      </c>
      <c r="W432" s="64">
        <f t="shared" si="15"/>
        <v>1107</v>
      </c>
    </row>
    <row r="433" spans="1:28" s="10" customFormat="1" ht="161.25" customHeight="1">
      <c r="A433" s="52">
        <v>38</v>
      </c>
      <c r="B433" s="53" t="s">
        <v>88</v>
      </c>
      <c r="C433" s="54" t="s">
        <v>142</v>
      </c>
      <c r="D433" s="54" t="s">
        <v>285</v>
      </c>
      <c r="E433" s="55">
        <v>1</v>
      </c>
      <c r="F433" s="56" t="s">
        <v>1009</v>
      </c>
      <c r="G433" s="57" t="s">
        <v>1010</v>
      </c>
      <c r="H433" s="57" t="s">
        <v>1010</v>
      </c>
      <c r="I433" s="58" t="s">
        <v>1011</v>
      </c>
      <c r="J433" s="59" t="s">
        <v>1012</v>
      </c>
      <c r="K433" s="59" t="s">
        <v>738</v>
      </c>
      <c r="L433" s="59" t="s">
        <v>335</v>
      </c>
      <c r="M433" s="59" t="s">
        <v>561</v>
      </c>
      <c r="N433" s="59" t="s">
        <v>938</v>
      </c>
      <c r="O433" s="60">
        <v>8832587.0299999993</v>
      </c>
      <c r="P433" s="60">
        <v>280000</v>
      </c>
      <c r="Q433" s="60">
        <v>238106.86</v>
      </c>
      <c r="R433" s="60">
        <v>831849.44</v>
      </c>
      <c r="S433" s="61" t="s">
        <v>1383</v>
      </c>
      <c r="T433" s="60">
        <v>19627905.440000001</v>
      </c>
      <c r="U433" s="62" t="s">
        <v>946</v>
      </c>
      <c r="V433" s="63" t="s">
        <v>1618</v>
      </c>
      <c r="W433" s="64">
        <f t="shared" si="15"/>
        <v>1098</v>
      </c>
    </row>
    <row r="434" spans="1:28" s="10" customFormat="1" ht="231" customHeight="1">
      <c r="A434" s="52">
        <v>38</v>
      </c>
      <c r="B434" s="53" t="s">
        <v>88</v>
      </c>
      <c r="C434" s="54" t="s">
        <v>142</v>
      </c>
      <c r="D434" s="54" t="s">
        <v>285</v>
      </c>
      <c r="E434" s="55">
        <v>1</v>
      </c>
      <c r="F434" s="56" t="s">
        <v>1619</v>
      </c>
      <c r="G434" s="57" t="s">
        <v>1620</v>
      </c>
      <c r="H434" s="57" t="s">
        <v>1620</v>
      </c>
      <c r="I434" s="58" t="s">
        <v>1621</v>
      </c>
      <c r="J434" s="59" t="s">
        <v>1622</v>
      </c>
      <c r="K434" s="59" t="s">
        <v>1623</v>
      </c>
      <c r="L434" s="59" t="s">
        <v>981</v>
      </c>
      <c r="M434" s="59" t="s">
        <v>561</v>
      </c>
      <c r="N434" s="59" t="s">
        <v>337</v>
      </c>
      <c r="O434" s="60">
        <v>0</v>
      </c>
      <c r="P434" s="60">
        <v>0</v>
      </c>
      <c r="Q434" s="60">
        <v>1004373.48</v>
      </c>
      <c r="R434" s="60">
        <v>693416</v>
      </c>
      <c r="S434" s="61" t="s">
        <v>1624</v>
      </c>
      <c r="T434" s="60">
        <v>315957.48</v>
      </c>
      <c r="U434" s="62" t="s">
        <v>946</v>
      </c>
      <c r="V434" s="63" t="s">
        <v>1625</v>
      </c>
      <c r="W434" s="64">
        <f t="shared" si="15"/>
        <v>1534</v>
      </c>
    </row>
    <row r="435" spans="1:28" s="10" customFormat="1" ht="132.75" customHeight="1">
      <c r="A435" s="52">
        <v>38</v>
      </c>
      <c r="B435" s="53" t="s">
        <v>88</v>
      </c>
      <c r="C435" s="54" t="s">
        <v>142</v>
      </c>
      <c r="D435" s="54" t="s">
        <v>285</v>
      </c>
      <c r="E435" s="55">
        <v>1</v>
      </c>
      <c r="F435" s="56" t="s">
        <v>150</v>
      </c>
      <c r="G435" s="57" t="s">
        <v>949</v>
      </c>
      <c r="H435" s="57" t="s">
        <v>949</v>
      </c>
      <c r="I435" s="58" t="s">
        <v>1070</v>
      </c>
      <c r="J435" s="59" t="s">
        <v>1071</v>
      </c>
      <c r="K435" s="59" t="s">
        <v>1298</v>
      </c>
      <c r="L435" s="59" t="s">
        <v>981</v>
      </c>
      <c r="M435" s="59" t="s">
        <v>561</v>
      </c>
      <c r="N435" s="59" t="s">
        <v>938</v>
      </c>
      <c r="O435" s="60">
        <v>69468601.640000001</v>
      </c>
      <c r="P435" s="60">
        <v>26962363.489999998</v>
      </c>
      <c r="Q435" s="60">
        <v>2279363.94</v>
      </c>
      <c r="R435" s="60">
        <v>46840422.829999998</v>
      </c>
      <c r="S435" s="61" t="s">
        <v>1384</v>
      </c>
      <c r="T435" s="60">
        <v>51869906.240000002</v>
      </c>
      <c r="U435" s="62" t="s">
        <v>946</v>
      </c>
      <c r="V435" s="63" t="s">
        <v>2033</v>
      </c>
      <c r="W435" s="64">
        <f t="shared" si="15"/>
        <v>1109</v>
      </c>
    </row>
    <row r="436" spans="1:28" s="10" customFormat="1" ht="141" customHeight="1">
      <c r="A436" s="52">
        <v>38</v>
      </c>
      <c r="B436" s="53" t="s">
        <v>88</v>
      </c>
      <c r="C436" s="54" t="s">
        <v>142</v>
      </c>
      <c r="D436" s="54" t="s">
        <v>285</v>
      </c>
      <c r="E436" s="55">
        <v>1</v>
      </c>
      <c r="F436" s="56" t="s">
        <v>1072</v>
      </c>
      <c r="G436" s="57" t="s">
        <v>1299</v>
      </c>
      <c r="H436" s="57" t="s">
        <v>1299</v>
      </c>
      <c r="I436" s="58" t="s">
        <v>793</v>
      </c>
      <c r="J436" s="59" t="s">
        <v>794</v>
      </c>
      <c r="K436" s="59" t="s">
        <v>795</v>
      </c>
      <c r="L436" s="59" t="s">
        <v>981</v>
      </c>
      <c r="M436" s="59" t="s">
        <v>561</v>
      </c>
      <c r="N436" s="59" t="s">
        <v>337</v>
      </c>
      <c r="O436" s="60">
        <v>46920681.390000001</v>
      </c>
      <c r="P436" s="60">
        <v>12667000</v>
      </c>
      <c r="Q436" s="60">
        <v>1990208.03</v>
      </c>
      <c r="R436" s="60">
        <v>16152174.210000001</v>
      </c>
      <c r="S436" s="61" t="s">
        <v>2034</v>
      </c>
      <c r="T436" s="60">
        <v>45425715.210000001</v>
      </c>
      <c r="U436" s="62" t="s">
        <v>946</v>
      </c>
      <c r="V436" s="63" t="s">
        <v>2035</v>
      </c>
      <c r="W436" s="64">
        <f t="shared" si="15"/>
        <v>1128</v>
      </c>
    </row>
    <row r="437" spans="1:28" s="10" customFormat="1" ht="161.25" customHeight="1">
      <c r="A437" s="52">
        <v>38</v>
      </c>
      <c r="B437" s="53" t="s">
        <v>88</v>
      </c>
      <c r="C437" s="54" t="s">
        <v>142</v>
      </c>
      <c r="D437" s="54" t="s">
        <v>285</v>
      </c>
      <c r="E437" s="55">
        <v>1</v>
      </c>
      <c r="F437" s="56" t="s">
        <v>796</v>
      </c>
      <c r="G437" s="57" t="s">
        <v>797</v>
      </c>
      <c r="H437" s="57" t="s">
        <v>797</v>
      </c>
      <c r="I437" s="58" t="s">
        <v>800</v>
      </c>
      <c r="J437" s="59" t="s">
        <v>801</v>
      </c>
      <c r="K437" s="59" t="s">
        <v>802</v>
      </c>
      <c r="L437" s="59" t="s">
        <v>981</v>
      </c>
      <c r="M437" s="59" t="s">
        <v>900</v>
      </c>
      <c r="N437" s="59" t="s">
        <v>1100</v>
      </c>
      <c r="O437" s="60">
        <v>13558322.6</v>
      </c>
      <c r="P437" s="60">
        <v>19514527.960000001</v>
      </c>
      <c r="Q437" s="60">
        <v>803520.41</v>
      </c>
      <c r="R437" s="60">
        <v>16870883.18</v>
      </c>
      <c r="S437" s="61" t="s">
        <v>2036</v>
      </c>
      <c r="T437" s="60">
        <v>17005487.789999999</v>
      </c>
      <c r="U437" s="62" t="s">
        <v>946</v>
      </c>
      <c r="V437" s="63" t="s">
        <v>1627</v>
      </c>
      <c r="W437" s="64">
        <f t="shared" si="15"/>
        <v>128</v>
      </c>
    </row>
    <row r="438" spans="1:28" s="10" customFormat="1" ht="161.25" customHeight="1">
      <c r="A438" s="52">
        <v>38</v>
      </c>
      <c r="B438" s="53" t="s">
        <v>88</v>
      </c>
      <c r="C438" s="54" t="s">
        <v>142</v>
      </c>
      <c r="D438" s="54" t="s">
        <v>285</v>
      </c>
      <c r="E438" s="55">
        <v>1</v>
      </c>
      <c r="F438" s="56" t="s">
        <v>796</v>
      </c>
      <c r="G438" s="57" t="s">
        <v>797</v>
      </c>
      <c r="H438" s="57" t="s">
        <v>797</v>
      </c>
      <c r="I438" s="58" t="s">
        <v>798</v>
      </c>
      <c r="J438" s="59" t="s">
        <v>799</v>
      </c>
      <c r="K438" s="59" t="s">
        <v>717</v>
      </c>
      <c r="L438" s="59" t="s">
        <v>981</v>
      </c>
      <c r="M438" s="59" t="s">
        <v>900</v>
      </c>
      <c r="N438" s="59" t="s">
        <v>938</v>
      </c>
      <c r="O438" s="60">
        <v>24543736.07</v>
      </c>
      <c r="P438" s="60">
        <v>10000005.85</v>
      </c>
      <c r="Q438" s="60">
        <v>643026.93000000005</v>
      </c>
      <c r="R438" s="60">
        <v>14188933.66</v>
      </c>
      <c r="S438" s="61" t="s">
        <v>2037</v>
      </c>
      <c r="T438" s="60">
        <v>20997835.190000001</v>
      </c>
      <c r="U438" s="62" t="s">
        <v>946</v>
      </c>
      <c r="V438" s="63" t="s">
        <v>1626</v>
      </c>
      <c r="W438" s="64">
        <f t="shared" si="15"/>
        <v>1164</v>
      </c>
    </row>
    <row r="439" spans="1:28" s="51" customFormat="1" ht="20.25" customHeight="1" outlineLevel="2">
      <c r="A439" s="73"/>
      <c r="B439" s="98" t="s">
        <v>407</v>
      </c>
      <c r="C439" s="99"/>
      <c r="D439" s="99"/>
      <c r="E439" s="74">
        <f>SUBTOTAL(9,E440:E473)</f>
        <v>34</v>
      </c>
      <c r="F439" s="75"/>
      <c r="G439" s="75"/>
      <c r="H439" s="75"/>
      <c r="I439" s="76"/>
      <c r="J439" s="75"/>
      <c r="K439" s="75"/>
      <c r="L439" s="75"/>
      <c r="M439" s="75"/>
      <c r="N439" s="75"/>
      <c r="O439" s="77"/>
      <c r="P439" s="77"/>
      <c r="Q439" s="77"/>
      <c r="R439" s="77"/>
      <c r="S439" s="75"/>
      <c r="T439" s="77"/>
      <c r="U439" s="75"/>
      <c r="V439" s="78"/>
      <c r="W439" s="76"/>
      <c r="X439" s="10"/>
      <c r="Y439" s="10"/>
      <c r="Z439" s="10"/>
      <c r="AA439" s="10"/>
      <c r="AB439" s="10"/>
    </row>
    <row r="440" spans="1:28" s="10" customFormat="1" ht="132.75" customHeight="1">
      <c r="A440" s="52">
        <v>38</v>
      </c>
      <c r="B440" s="53" t="s">
        <v>88</v>
      </c>
      <c r="C440" s="54" t="s">
        <v>142</v>
      </c>
      <c r="D440" s="54" t="s">
        <v>753</v>
      </c>
      <c r="E440" s="55">
        <v>1</v>
      </c>
      <c r="F440" s="56" t="s">
        <v>718</v>
      </c>
      <c r="G440" s="57" t="s">
        <v>88</v>
      </c>
      <c r="H440" s="57" t="s">
        <v>466</v>
      </c>
      <c r="I440" s="58" t="s">
        <v>467</v>
      </c>
      <c r="J440" s="59" t="s">
        <v>468</v>
      </c>
      <c r="K440" s="59" t="s">
        <v>807</v>
      </c>
      <c r="L440" s="59" t="s">
        <v>335</v>
      </c>
      <c r="M440" s="59" t="s">
        <v>336</v>
      </c>
      <c r="N440" s="59" t="s">
        <v>938</v>
      </c>
      <c r="O440" s="60">
        <v>58587080.289999999</v>
      </c>
      <c r="P440" s="60">
        <v>24833356.48</v>
      </c>
      <c r="Q440" s="60">
        <v>2611205.85</v>
      </c>
      <c r="R440" s="60">
        <v>31920367.93</v>
      </c>
      <c r="S440" s="61" t="s">
        <v>2038</v>
      </c>
      <c r="T440" s="60">
        <v>54111274.689999998</v>
      </c>
      <c r="U440" s="62" t="s">
        <v>946</v>
      </c>
      <c r="V440" s="63" t="s">
        <v>1657</v>
      </c>
      <c r="W440" s="64">
        <f t="shared" ref="W440:W473" si="16">IF(OR(LEFT(I440)="7",LEFT(I440,1)="8"),VALUE(RIGHT(I440,3)),VALUE(RIGHT(I440,4)))</f>
        <v>1469</v>
      </c>
    </row>
    <row r="441" spans="1:28" s="10" customFormat="1" ht="161.25" customHeight="1">
      <c r="A441" s="52">
        <v>38</v>
      </c>
      <c r="B441" s="53" t="s">
        <v>88</v>
      </c>
      <c r="C441" s="54" t="s">
        <v>142</v>
      </c>
      <c r="D441" s="54" t="s">
        <v>753</v>
      </c>
      <c r="E441" s="55">
        <v>1</v>
      </c>
      <c r="F441" s="56" t="s">
        <v>718</v>
      </c>
      <c r="G441" s="57" t="s">
        <v>88</v>
      </c>
      <c r="H441" s="57" t="s">
        <v>469</v>
      </c>
      <c r="I441" s="58" t="s">
        <v>470</v>
      </c>
      <c r="J441" s="59" t="s">
        <v>471</v>
      </c>
      <c r="K441" s="59" t="s">
        <v>807</v>
      </c>
      <c r="L441" s="59" t="s">
        <v>335</v>
      </c>
      <c r="M441" s="59" t="s">
        <v>336</v>
      </c>
      <c r="N441" s="59" t="s">
        <v>938</v>
      </c>
      <c r="O441" s="60">
        <v>125033878.69</v>
      </c>
      <c r="P441" s="60">
        <v>4222022.03</v>
      </c>
      <c r="Q441" s="60">
        <v>4471603.5199999996</v>
      </c>
      <c r="R441" s="60">
        <v>64631834.259999998</v>
      </c>
      <c r="S441" s="61" t="s">
        <v>2039</v>
      </c>
      <c r="T441" s="60">
        <v>69095669.980000004</v>
      </c>
      <c r="U441" s="62" t="s">
        <v>946</v>
      </c>
      <c r="V441" s="63" t="s">
        <v>1658</v>
      </c>
      <c r="W441" s="64">
        <f t="shared" si="16"/>
        <v>1470</v>
      </c>
    </row>
    <row r="442" spans="1:28" s="10" customFormat="1" ht="126" customHeight="1">
      <c r="A442" s="52">
        <v>38</v>
      </c>
      <c r="B442" s="53" t="s">
        <v>88</v>
      </c>
      <c r="C442" s="54" t="s">
        <v>142</v>
      </c>
      <c r="D442" s="54" t="s">
        <v>753</v>
      </c>
      <c r="E442" s="55">
        <v>1</v>
      </c>
      <c r="F442" s="56" t="s">
        <v>718</v>
      </c>
      <c r="G442" s="57" t="s">
        <v>88</v>
      </c>
      <c r="H442" s="57" t="s">
        <v>501</v>
      </c>
      <c r="I442" s="58" t="s">
        <v>502</v>
      </c>
      <c r="J442" s="59" t="s">
        <v>503</v>
      </c>
      <c r="K442" s="59" t="s">
        <v>807</v>
      </c>
      <c r="L442" s="59" t="s">
        <v>335</v>
      </c>
      <c r="M442" s="59" t="s">
        <v>336</v>
      </c>
      <c r="N442" s="59" t="s">
        <v>938</v>
      </c>
      <c r="O442" s="60">
        <v>14331403.32</v>
      </c>
      <c r="P442" s="60">
        <v>345422.71</v>
      </c>
      <c r="Q442" s="60">
        <v>553037.32999999996</v>
      </c>
      <c r="R442" s="60">
        <v>3209614.73</v>
      </c>
      <c r="S442" s="61" t="s">
        <v>2040</v>
      </c>
      <c r="T442" s="60">
        <v>12020248.630000001</v>
      </c>
      <c r="U442" s="62" t="s">
        <v>946</v>
      </c>
      <c r="V442" s="63" t="s">
        <v>1659</v>
      </c>
      <c r="W442" s="64">
        <f t="shared" si="16"/>
        <v>1471</v>
      </c>
    </row>
    <row r="443" spans="1:28" s="10" customFormat="1" ht="161.25" customHeight="1">
      <c r="A443" s="52">
        <v>38</v>
      </c>
      <c r="B443" s="53" t="s">
        <v>88</v>
      </c>
      <c r="C443" s="54" t="s">
        <v>142</v>
      </c>
      <c r="D443" s="54" t="s">
        <v>753</v>
      </c>
      <c r="E443" s="55">
        <v>1</v>
      </c>
      <c r="F443" s="56" t="s">
        <v>718</v>
      </c>
      <c r="G443" s="57" t="s">
        <v>88</v>
      </c>
      <c r="H443" s="57" t="s">
        <v>803</v>
      </c>
      <c r="I443" s="58" t="s">
        <v>804</v>
      </c>
      <c r="J443" s="59" t="s">
        <v>788</v>
      </c>
      <c r="K443" s="59" t="s">
        <v>1274</v>
      </c>
      <c r="L443" s="59" t="s">
        <v>335</v>
      </c>
      <c r="M443" s="59" t="s">
        <v>336</v>
      </c>
      <c r="N443" s="59" t="s">
        <v>938</v>
      </c>
      <c r="O443" s="60">
        <v>200858231.87</v>
      </c>
      <c r="P443" s="60">
        <v>84106247.480000004</v>
      </c>
      <c r="Q443" s="60">
        <v>8772475.1799999997</v>
      </c>
      <c r="R443" s="60">
        <v>77867636.129999995</v>
      </c>
      <c r="S443" s="61" t="s">
        <v>2041</v>
      </c>
      <c r="T443" s="60">
        <v>215869318.40000001</v>
      </c>
      <c r="U443" s="62" t="s">
        <v>946</v>
      </c>
      <c r="V443" s="63" t="s">
        <v>1656</v>
      </c>
      <c r="W443" s="64">
        <f t="shared" si="16"/>
        <v>1395</v>
      </c>
    </row>
    <row r="444" spans="1:28" s="10" customFormat="1" ht="161.25" customHeight="1">
      <c r="A444" s="52">
        <v>38</v>
      </c>
      <c r="B444" s="53" t="s">
        <v>88</v>
      </c>
      <c r="C444" s="54" t="s">
        <v>142</v>
      </c>
      <c r="D444" s="54" t="s">
        <v>753</v>
      </c>
      <c r="E444" s="55">
        <v>1</v>
      </c>
      <c r="F444" s="56" t="s">
        <v>718</v>
      </c>
      <c r="G444" s="57" t="s">
        <v>88</v>
      </c>
      <c r="H444" s="57" t="s">
        <v>493</v>
      </c>
      <c r="I444" s="58" t="s">
        <v>494</v>
      </c>
      <c r="J444" s="59" t="s">
        <v>493</v>
      </c>
      <c r="K444" s="59" t="s">
        <v>1661</v>
      </c>
      <c r="L444" s="59" t="s">
        <v>335</v>
      </c>
      <c r="M444" s="59" t="s">
        <v>336</v>
      </c>
      <c r="N444" s="59" t="s">
        <v>938</v>
      </c>
      <c r="O444" s="60">
        <v>18060935.879999999</v>
      </c>
      <c r="P444" s="60">
        <v>3357697.46</v>
      </c>
      <c r="Q444" s="60">
        <v>671624.92</v>
      </c>
      <c r="R444" s="60">
        <v>12494607.060000001</v>
      </c>
      <c r="S444" s="61" t="s">
        <v>2042</v>
      </c>
      <c r="T444" s="60">
        <v>9595651.1999999993</v>
      </c>
      <c r="U444" s="62" t="s">
        <v>946</v>
      </c>
      <c r="V444" s="63" t="s">
        <v>1662</v>
      </c>
      <c r="W444" s="64">
        <f t="shared" si="16"/>
        <v>1496</v>
      </c>
    </row>
    <row r="445" spans="1:28" s="10" customFormat="1" ht="161.25" customHeight="1">
      <c r="A445" s="52">
        <v>38</v>
      </c>
      <c r="B445" s="53" t="s">
        <v>88</v>
      </c>
      <c r="C445" s="54" t="s">
        <v>142</v>
      </c>
      <c r="D445" s="54" t="s">
        <v>753</v>
      </c>
      <c r="E445" s="55">
        <v>1</v>
      </c>
      <c r="F445" s="56" t="s">
        <v>718</v>
      </c>
      <c r="G445" s="57" t="s">
        <v>88</v>
      </c>
      <c r="H445" s="57" t="s">
        <v>378</v>
      </c>
      <c r="I445" s="58" t="s">
        <v>1385</v>
      </c>
      <c r="J445" s="59" t="s">
        <v>379</v>
      </c>
      <c r="K445" s="59" t="s">
        <v>380</v>
      </c>
      <c r="L445" s="59" t="s">
        <v>335</v>
      </c>
      <c r="M445" s="59" t="s">
        <v>336</v>
      </c>
      <c r="N445" s="59" t="s">
        <v>938</v>
      </c>
      <c r="O445" s="60">
        <v>166991933</v>
      </c>
      <c r="P445" s="60">
        <v>30130000</v>
      </c>
      <c r="Q445" s="60">
        <v>7358517.8300000001</v>
      </c>
      <c r="R445" s="60">
        <v>36842976.32</v>
      </c>
      <c r="S445" s="61" t="s">
        <v>2043</v>
      </c>
      <c r="T445" s="60">
        <v>167637474.50999999</v>
      </c>
      <c r="U445" s="62" t="s">
        <v>946</v>
      </c>
      <c r="V445" s="63" t="s">
        <v>1660</v>
      </c>
      <c r="W445" s="64">
        <f t="shared" si="16"/>
        <v>1487</v>
      </c>
    </row>
    <row r="446" spans="1:28" s="10" customFormat="1" ht="161.25" customHeight="1">
      <c r="A446" s="52">
        <v>38</v>
      </c>
      <c r="B446" s="53" t="s">
        <v>88</v>
      </c>
      <c r="C446" s="54" t="s">
        <v>142</v>
      </c>
      <c r="D446" s="54" t="s">
        <v>753</v>
      </c>
      <c r="E446" s="55">
        <v>1</v>
      </c>
      <c r="F446" s="56" t="s">
        <v>718</v>
      </c>
      <c r="G446" s="57" t="s">
        <v>88</v>
      </c>
      <c r="H446" s="57" t="s">
        <v>805</v>
      </c>
      <c r="I446" s="58">
        <v>20023810001240</v>
      </c>
      <c r="J446" s="59" t="s">
        <v>806</v>
      </c>
      <c r="K446" s="59" t="s">
        <v>807</v>
      </c>
      <c r="L446" s="59" t="s">
        <v>335</v>
      </c>
      <c r="M446" s="59" t="s">
        <v>336</v>
      </c>
      <c r="N446" s="59" t="s">
        <v>938</v>
      </c>
      <c r="O446" s="60">
        <v>64847632.100000001</v>
      </c>
      <c r="P446" s="60">
        <v>10946576.93</v>
      </c>
      <c r="Q446" s="60">
        <v>3023315.64</v>
      </c>
      <c r="R446" s="60">
        <v>40656882.93</v>
      </c>
      <c r="S446" s="61" t="s">
        <v>2044</v>
      </c>
      <c r="T446" s="60">
        <v>38160641.740000002</v>
      </c>
      <c r="U446" s="62" t="s">
        <v>946</v>
      </c>
      <c r="V446" s="63" t="s">
        <v>1628</v>
      </c>
      <c r="W446" s="64">
        <f t="shared" si="16"/>
        <v>1240</v>
      </c>
    </row>
    <row r="447" spans="1:28" s="10" customFormat="1" ht="161.25" customHeight="1">
      <c r="A447" s="52">
        <v>38</v>
      </c>
      <c r="B447" s="53" t="s">
        <v>88</v>
      </c>
      <c r="C447" s="54" t="s">
        <v>142</v>
      </c>
      <c r="D447" s="54" t="s">
        <v>753</v>
      </c>
      <c r="E447" s="55">
        <v>1</v>
      </c>
      <c r="F447" s="56" t="s">
        <v>718</v>
      </c>
      <c r="G447" s="57" t="s">
        <v>88</v>
      </c>
      <c r="H447" s="57" t="s">
        <v>107</v>
      </c>
      <c r="I447" s="58">
        <v>20023810001241</v>
      </c>
      <c r="J447" s="59" t="s">
        <v>1198</v>
      </c>
      <c r="K447" s="59" t="s">
        <v>807</v>
      </c>
      <c r="L447" s="59" t="s">
        <v>981</v>
      </c>
      <c r="M447" s="59" t="s">
        <v>900</v>
      </c>
      <c r="N447" s="59" t="s">
        <v>938</v>
      </c>
      <c r="O447" s="60">
        <v>132529702.41</v>
      </c>
      <c r="P447" s="60">
        <v>85774259.859999999</v>
      </c>
      <c r="Q447" s="60">
        <v>5029332.5</v>
      </c>
      <c r="R447" s="60">
        <v>144656409.34</v>
      </c>
      <c r="S447" s="61" t="s">
        <v>2045</v>
      </c>
      <c r="T447" s="60">
        <v>78676885.430000007</v>
      </c>
      <c r="U447" s="62" t="s">
        <v>946</v>
      </c>
      <c r="V447" s="63" t="s">
        <v>1629</v>
      </c>
      <c r="W447" s="64">
        <f t="shared" si="16"/>
        <v>1241</v>
      </c>
    </row>
    <row r="448" spans="1:28" s="10" customFormat="1" ht="161.25" customHeight="1">
      <c r="A448" s="52">
        <v>38</v>
      </c>
      <c r="B448" s="53" t="s">
        <v>88</v>
      </c>
      <c r="C448" s="54" t="s">
        <v>142</v>
      </c>
      <c r="D448" s="54" t="s">
        <v>753</v>
      </c>
      <c r="E448" s="55">
        <v>1</v>
      </c>
      <c r="F448" s="56" t="s">
        <v>718</v>
      </c>
      <c r="G448" s="57" t="s">
        <v>88</v>
      </c>
      <c r="H448" s="57" t="s">
        <v>841</v>
      </c>
      <c r="I448" s="58">
        <v>20023810001295</v>
      </c>
      <c r="J448" s="59" t="s">
        <v>1199</v>
      </c>
      <c r="K448" s="59" t="s">
        <v>807</v>
      </c>
      <c r="L448" s="59" t="s">
        <v>335</v>
      </c>
      <c r="M448" s="59" t="s">
        <v>336</v>
      </c>
      <c r="N448" s="59" t="s">
        <v>938</v>
      </c>
      <c r="O448" s="60">
        <v>47994062.670000002</v>
      </c>
      <c r="P448" s="60">
        <v>0</v>
      </c>
      <c r="Q448" s="60">
        <v>1662302.22</v>
      </c>
      <c r="R448" s="60">
        <v>16905122.370000001</v>
      </c>
      <c r="S448" s="61" t="s">
        <v>2046</v>
      </c>
      <c r="T448" s="60">
        <v>32751242.52</v>
      </c>
      <c r="U448" s="62" t="s">
        <v>946</v>
      </c>
      <c r="V448" s="63" t="s">
        <v>1645</v>
      </c>
      <c r="W448" s="64">
        <f t="shared" si="16"/>
        <v>1295</v>
      </c>
    </row>
    <row r="449" spans="1:23" s="10" customFormat="1" ht="176.25" customHeight="1">
      <c r="A449" s="52">
        <v>38</v>
      </c>
      <c r="B449" s="53" t="s">
        <v>88</v>
      </c>
      <c r="C449" s="54" t="s">
        <v>142</v>
      </c>
      <c r="D449" s="54" t="s">
        <v>753</v>
      </c>
      <c r="E449" s="55">
        <v>1</v>
      </c>
      <c r="F449" s="56" t="s">
        <v>718</v>
      </c>
      <c r="G449" s="57" t="s">
        <v>88</v>
      </c>
      <c r="H449" s="57" t="s">
        <v>203</v>
      </c>
      <c r="I449" s="58">
        <v>20033810001334</v>
      </c>
      <c r="J449" s="59" t="s">
        <v>1200</v>
      </c>
      <c r="K449" s="59" t="s">
        <v>1386</v>
      </c>
      <c r="L449" s="59" t="s">
        <v>335</v>
      </c>
      <c r="M449" s="59" t="s">
        <v>336</v>
      </c>
      <c r="N449" s="59" t="s">
        <v>938</v>
      </c>
      <c r="O449" s="60">
        <v>28283931.25</v>
      </c>
      <c r="P449" s="60">
        <v>19770288.52</v>
      </c>
      <c r="Q449" s="60">
        <v>1542372.86</v>
      </c>
      <c r="R449" s="60">
        <v>17686327.199999999</v>
      </c>
      <c r="S449" s="61" t="s">
        <v>2047</v>
      </c>
      <c r="T449" s="60">
        <v>31910265.43</v>
      </c>
      <c r="U449" s="62" t="s">
        <v>946</v>
      </c>
      <c r="V449" s="63" t="s">
        <v>1652</v>
      </c>
      <c r="W449" s="64">
        <f t="shared" si="16"/>
        <v>1334</v>
      </c>
    </row>
    <row r="450" spans="1:23" s="10" customFormat="1" ht="131.25" customHeight="1">
      <c r="A450" s="52">
        <v>38</v>
      </c>
      <c r="B450" s="53" t="s">
        <v>88</v>
      </c>
      <c r="C450" s="54" t="s">
        <v>142</v>
      </c>
      <c r="D450" s="54" t="s">
        <v>753</v>
      </c>
      <c r="E450" s="55">
        <v>1</v>
      </c>
      <c r="F450" s="56" t="s">
        <v>718</v>
      </c>
      <c r="G450" s="57" t="s">
        <v>88</v>
      </c>
      <c r="H450" s="57" t="s">
        <v>842</v>
      </c>
      <c r="I450" s="58">
        <v>20023810001243</v>
      </c>
      <c r="J450" s="59" t="s">
        <v>761</v>
      </c>
      <c r="K450" s="59" t="s">
        <v>807</v>
      </c>
      <c r="L450" s="59" t="s">
        <v>335</v>
      </c>
      <c r="M450" s="59" t="s">
        <v>336</v>
      </c>
      <c r="N450" s="59" t="s">
        <v>938</v>
      </c>
      <c r="O450" s="60">
        <v>89712348.150000006</v>
      </c>
      <c r="P450" s="60">
        <v>50714360.240000002</v>
      </c>
      <c r="Q450" s="60">
        <v>3679604.48</v>
      </c>
      <c r="R450" s="60">
        <v>40286373.880000003</v>
      </c>
      <c r="S450" s="61" t="s">
        <v>2048</v>
      </c>
      <c r="T450" s="60">
        <v>103819938.98999999</v>
      </c>
      <c r="U450" s="62" t="s">
        <v>946</v>
      </c>
      <c r="V450" s="63" t="s">
        <v>1631</v>
      </c>
      <c r="W450" s="64">
        <f t="shared" si="16"/>
        <v>1243</v>
      </c>
    </row>
    <row r="451" spans="1:23" s="10" customFormat="1" ht="131.25" customHeight="1">
      <c r="A451" s="52">
        <v>38</v>
      </c>
      <c r="B451" s="53" t="s">
        <v>88</v>
      </c>
      <c r="C451" s="54" t="s">
        <v>142</v>
      </c>
      <c r="D451" s="54" t="s">
        <v>753</v>
      </c>
      <c r="E451" s="55">
        <v>1</v>
      </c>
      <c r="F451" s="56" t="s">
        <v>718</v>
      </c>
      <c r="G451" s="57" t="s">
        <v>88</v>
      </c>
      <c r="H451" s="57" t="s">
        <v>762</v>
      </c>
      <c r="I451" s="58">
        <v>20023810001242</v>
      </c>
      <c r="J451" s="59" t="s">
        <v>1235</v>
      </c>
      <c r="K451" s="59" t="s">
        <v>807</v>
      </c>
      <c r="L451" s="59" t="s">
        <v>335</v>
      </c>
      <c r="M451" s="59" t="s">
        <v>336</v>
      </c>
      <c r="N451" s="59" t="s">
        <v>938</v>
      </c>
      <c r="O451" s="60">
        <v>78056781.370000005</v>
      </c>
      <c r="P451" s="60">
        <v>10890134.58</v>
      </c>
      <c r="Q451" s="60">
        <v>3238328.24</v>
      </c>
      <c r="R451" s="60">
        <v>22846241.23</v>
      </c>
      <c r="S451" s="61" t="s">
        <v>2049</v>
      </c>
      <c r="T451" s="60">
        <v>69339002.959999993</v>
      </c>
      <c r="U451" s="62" t="s">
        <v>946</v>
      </c>
      <c r="V451" s="63" t="s">
        <v>1630</v>
      </c>
      <c r="W451" s="64">
        <f t="shared" si="16"/>
        <v>1242</v>
      </c>
    </row>
    <row r="452" spans="1:23" s="10" customFormat="1" ht="131.25" customHeight="1">
      <c r="A452" s="52">
        <v>38</v>
      </c>
      <c r="B452" s="53" t="s">
        <v>88</v>
      </c>
      <c r="C452" s="54" t="s">
        <v>142</v>
      </c>
      <c r="D452" s="54" t="s">
        <v>753</v>
      </c>
      <c r="E452" s="55">
        <v>1</v>
      </c>
      <c r="F452" s="56" t="s">
        <v>718</v>
      </c>
      <c r="G452" s="57" t="s">
        <v>88</v>
      </c>
      <c r="H452" s="57" t="s">
        <v>792</v>
      </c>
      <c r="I452" s="58">
        <v>20033810001341</v>
      </c>
      <c r="J452" s="59" t="s">
        <v>1236</v>
      </c>
      <c r="K452" s="59" t="s">
        <v>807</v>
      </c>
      <c r="L452" s="59" t="s">
        <v>335</v>
      </c>
      <c r="M452" s="59" t="s">
        <v>336</v>
      </c>
      <c r="N452" s="59" t="s">
        <v>938</v>
      </c>
      <c r="O452" s="60">
        <v>52083686.670000002</v>
      </c>
      <c r="P452" s="60">
        <v>7577489.9699999997</v>
      </c>
      <c r="Q452" s="60">
        <v>2577791.87</v>
      </c>
      <c r="R452" s="60">
        <v>940849.51</v>
      </c>
      <c r="S452" s="61" t="s">
        <v>2050</v>
      </c>
      <c r="T452" s="60">
        <v>61298119</v>
      </c>
      <c r="U452" s="62" t="s">
        <v>946</v>
      </c>
      <c r="V452" s="63" t="s">
        <v>1653</v>
      </c>
      <c r="W452" s="64">
        <f t="shared" si="16"/>
        <v>1341</v>
      </c>
    </row>
    <row r="453" spans="1:23" s="10" customFormat="1" ht="131.25" customHeight="1">
      <c r="A453" s="52">
        <v>38</v>
      </c>
      <c r="B453" s="53" t="s">
        <v>88</v>
      </c>
      <c r="C453" s="54" t="s">
        <v>142</v>
      </c>
      <c r="D453" s="54" t="s">
        <v>753</v>
      </c>
      <c r="E453" s="55">
        <v>1</v>
      </c>
      <c r="F453" s="56" t="s">
        <v>718</v>
      </c>
      <c r="G453" s="57" t="s">
        <v>88</v>
      </c>
      <c r="H453" s="57" t="s">
        <v>964</v>
      </c>
      <c r="I453" s="58">
        <v>20023810001244</v>
      </c>
      <c r="J453" s="59" t="s">
        <v>1237</v>
      </c>
      <c r="K453" s="59" t="s">
        <v>807</v>
      </c>
      <c r="L453" s="59" t="s">
        <v>335</v>
      </c>
      <c r="M453" s="59" t="s">
        <v>336</v>
      </c>
      <c r="N453" s="59" t="s">
        <v>938</v>
      </c>
      <c r="O453" s="60">
        <v>15301013.24</v>
      </c>
      <c r="P453" s="60">
        <v>4494472.8</v>
      </c>
      <c r="Q453" s="60">
        <v>695927.96</v>
      </c>
      <c r="R453" s="60">
        <v>6786591.0300000003</v>
      </c>
      <c r="S453" s="61" t="s">
        <v>2051</v>
      </c>
      <c r="T453" s="60">
        <v>13704822.970000001</v>
      </c>
      <c r="U453" s="62" t="s">
        <v>946</v>
      </c>
      <c r="V453" s="63" t="s">
        <v>1632</v>
      </c>
      <c r="W453" s="64">
        <f t="shared" si="16"/>
        <v>1244</v>
      </c>
    </row>
    <row r="454" spans="1:23" s="10" customFormat="1" ht="131.25" customHeight="1">
      <c r="A454" s="52">
        <v>38</v>
      </c>
      <c r="B454" s="53" t="s">
        <v>88</v>
      </c>
      <c r="C454" s="54" t="s">
        <v>142</v>
      </c>
      <c r="D454" s="54" t="s">
        <v>753</v>
      </c>
      <c r="E454" s="55">
        <v>1</v>
      </c>
      <c r="F454" s="56" t="s">
        <v>718</v>
      </c>
      <c r="G454" s="57" t="s">
        <v>88</v>
      </c>
      <c r="H454" s="57" t="s">
        <v>105</v>
      </c>
      <c r="I454" s="58">
        <v>20023810001245</v>
      </c>
      <c r="J454" s="59" t="s">
        <v>745</v>
      </c>
      <c r="K454" s="59" t="s">
        <v>807</v>
      </c>
      <c r="L454" s="59" t="s">
        <v>335</v>
      </c>
      <c r="M454" s="59" t="s">
        <v>336</v>
      </c>
      <c r="N454" s="59" t="s">
        <v>938</v>
      </c>
      <c r="O454" s="60">
        <v>126081610.09999999</v>
      </c>
      <c r="P454" s="60">
        <v>84503410.010000005</v>
      </c>
      <c r="Q454" s="60">
        <v>6554186.21</v>
      </c>
      <c r="R454" s="60">
        <v>43224327.18</v>
      </c>
      <c r="S454" s="61" t="s">
        <v>2052</v>
      </c>
      <c r="T454" s="60">
        <v>173914879.13999999</v>
      </c>
      <c r="U454" s="62" t="s">
        <v>946</v>
      </c>
      <c r="V454" s="63" t="s">
        <v>1633</v>
      </c>
      <c r="W454" s="64">
        <f t="shared" si="16"/>
        <v>1245</v>
      </c>
    </row>
    <row r="455" spans="1:23" s="10" customFormat="1" ht="131.25" customHeight="1">
      <c r="A455" s="52">
        <v>38</v>
      </c>
      <c r="B455" s="53" t="s">
        <v>88</v>
      </c>
      <c r="C455" s="54" t="s">
        <v>142</v>
      </c>
      <c r="D455" s="54" t="s">
        <v>753</v>
      </c>
      <c r="E455" s="55">
        <v>1</v>
      </c>
      <c r="F455" s="56" t="s">
        <v>718</v>
      </c>
      <c r="G455" s="57" t="s">
        <v>88</v>
      </c>
      <c r="H455" s="57" t="s">
        <v>104</v>
      </c>
      <c r="I455" s="58">
        <v>20023810001246</v>
      </c>
      <c r="J455" s="59" t="s">
        <v>746</v>
      </c>
      <c r="K455" s="59" t="s">
        <v>807</v>
      </c>
      <c r="L455" s="59" t="s">
        <v>335</v>
      </c>
      <c r="M455" s="59" t="s">
        <v>336</v>
      </c>
      <c r="N455" s="59" t="s">
        <v>938</v>
      </c>
      <c r="O455" s="60">
        <v>32020794.359999999</v>
      </c>
      <c r="P455" s="60">
        <v>8032274.5700000003</v>
      </c>
      <c r="Q455" s="60">
        <v>1423961.29</v>
      </c>
      <c r="R455" s="60">
        <v>8207979.3799999999</v>
      </c>
      <c r="S455" s="61" t="s">
        <v>2053</v>
      </c>
      <c r="T455" s="60">
        <v>33269050.84</v>
      </c>
      <c r="U455" s="62" t="s">
        <v>946</v>
      </c>
      <c r="V455" s="63" t="s">
        <v>1634</v>
      </c>
      <c r="W455" s="64">
        <f t="shared" si="16"/>
        <v>1246</v>
      </c>
    </row>
    <row r="456" spans="1:23" s="10" customFormat="1" ht="131.25" customHeight="1">
      <c r="A456" s="52">
        <v>38</v>
      </c>
      <c r="B456" s="53" t="s">
        <v>88</v>
      </c>
      <c r="C456" s="54" t="s">
        <v>142</v>
      </c>
      <c r="D456" s="54" t="s">
        <v>753</v>
      </c>
      <c r="E456" s="55">
        <v>1</v>
      </c>
      <c r="F456" s="56" t="s">
        <v>718</v>
      </c>
      <c r="G456" s="57" t="s">
        <v>88</v>
      </c>
      <c r="H456" s="57" t="s">
        <v>889</v>
      </c>
      <c r="I456" s="58">
        <v>20023810001247</v>
      </c>
      <c r="J456" s="59" t="s">
        <v>747</v>
      </c>
      <c r="K456" s="59" t="s">
        <v>807</v>
      </c>
      <c r="L456" s="59" t="s">
        <v>335</v>
      </c>
      <c r="M456" s="59" t="s">
        <v>336</v>
      </c>
      <c r="N456" s="59" t="s">
        <v>938</v>
      </c>
      <c r="O456" s="60">
        <v>58437107.18</v>
      </c>
      <c r="P456" s="60">
        <v>20133184.82</v>
      </c>
      <c r="Q456" s="60">
        <v>2218155.4500000002</v>
      </c>
      <c r="R456" s="60">
        <v>41301026.759999998</v>
      </c>
      <c r="S456" s="61" t="s">
        <v>2054</v>
      </c>
      <c r="T456" s="60">
        <v>39487420.689999998</v>
      </c>
      <c r="U456" s="62" t="s">
        <v>946</v>
      </c>
      <c r="V456" s="63" t="s">
        <v>1635</v>
      </c>
      <c r="W456" s="64">
        <f t="shared" si="16"/>
        <v>1247</v>
      </c>
    </row>
    <row r="457" spans="1:23" s="10" customFormat="1" ht="131.25" customHeight="1">
      <c r="A457" s="52">
        <v>38</v>
      </c>
      <c r="B457" s="53" t="s">
        <v>88</v>
      </c>
      <c r="C457" s="54" t="s">
        <v>142</v>
      </c>
      <c r="D457" s="54" t="s">
        <v>753</v>
      </c>
      <c r="E457" s="55">
        <v>1</v>
      </c>
      <c r="F457" s="56" t="s">
        <v>718</v>
      </c>
      <c r="G457" s="57" t="s">
        <v>88</v>
      </c>
      <c r="H457" s="57" t="s">
        <v>481</v>
      </c>
      <c r="I457" s="58">
        <v>20033810001333</v>
      </c>
      <c r="J457" s="59" t="s">
        <v>748</v>
      </c>
      <c r="K457" s="59" t="s">
        <v>807</v>
      </c>
      <c r="L457" s="59" t="s">
        <v>335</v>
      </c>
      <c r="M457" s="59" t="s">
        <v>336</v>
      </c>
      <c r="N457" s="59" t="s">
        <v>938</v>
      </c>
      <c r="O457" s="60">
        <v>182568625.47999999</v>
      </c>
      <c r="P457" s="60">
        <v>131276292.15000001</v>
      </c>
      <c r="Q457" s="60">
        <v>10352564.380000001</v>
      </c>
      <c r="R457" s="60">
        <v>19606063.960000001</v>
      </c>
      <c r="S457" s="61" t="s">
        <v>2055</v>
      </c>
      <c r="T457" s="60">
        <v>304591418.05000001</v>
      </c>
      <c r="U457" s="62" t="s">
        <v>946</v>
      </c>
      <c r="V457" s="63" t="s">
        <v>1651</v>
      </c>
      <c r="W457" s="64">
        <f t="shared" si="16"/>
        <v>1333</v>
      </c>
    </row>
    <row r="458" spans="1:23" s="10" customFormat="1" ht="131.25" customHeight="1">
      <c r="A458" s="52">
        <v>38</v>
      </c>
      <c r="B458" s="53" t="s">
        <v>88</v>
      </c>
      <c r="C458" s="54" t="s">
        <v>142</v>
      </c>
      <c r="D458" s="54" t="s">
        <v>753</v>
      </c>
      <c r="E458" s="55">
        <v>1</v>
      </c>
      <c r="F458" s="56" t="s">
        <v>718</v>
      </c>
      <c r="G458" s="57" t="s">
        <v>88</v>
      </c>
      <c r="H458" s="57" t="s">
        <v>848</v>
      </c>
      <c r="I458" s="58">
        <v>20023810001310</v>
      </c>
      <c r="J458" s="59" t="s">
        <v>749</v>
      </c>
      <c r="K458" s="59" t="s">
        <v>807</v>
      </c>
      <c r="L458" s="59" t="s">
        <v>335</v>
      </c>
      <c r="M458" s="59" t="s">
        <v>336</v>
      </c>
      <c r="N458" s="59" t="s">
        <v>938</v>
      </c>
      <c r="O458" s="60">
        <v>85506511.629999995</v>
      </c>
      <c r="P458" s="60">
        <v>30222223.43</v>
      </c>
      <c r="Q458" s="60">
        <v>4196576.24</v>
      </c>
      <c r="R458" s="60">
        <v>29725774.210000001</v>
      </c>
      <c r="S458" s="61" t="s">
        <v>2056</v>
      </c>
      <c r="T458" s="60">
        <v>90199537.090000004</v>
      </c>
      <c r="U458" s="62" t="s">
        <v>946</v>
      </c>
      <c r="V458" s="63" t="s">
        <v>1649</v>
      </c>
      <c r="W458" s="64">
        <f t="shared" si="16"/>
        <v>1310</v>
      </c>
    </row>
    <row r="459" spans="1:23" s="10" customFormat="1" ht="131.25" customHeight="1">
      <c r="A459" s="52">
        <v>38</v>
      </c>
      <c r="B459" s="53" t="s">
        <v>88</v>
      </c>
      <c r="C459" s="54" t="s">
        <v>142</v>
      </c>
      <c r="D459" s="54" t="s">
        <v>753</v>
      </c>
      <c r="E459" s="55">
        <v>1</v>
      </c>
      <c r="F459" s="56" t="s">
        <v>718</v>
      </c>
      <c r="G459" s="57" t="s">
        <v>88</v>
      </c>
      <c r="H459" s="57" t="s">
        <v>83</v>
      </c>
      <c r="I459" s="58">
        <v>20023810001308</v>
      </c>
      <c r="J459" s="59" t="s">
        <v>750</v>
      </c>
      <c r="K459" s="59" t="s">
        <v>182</v>
      </c>
      <c r="L459" s="59" t="s">
        <v>335</v>
      </c>
      <c r="M459" s="59" t="s">
        <v>336</v>
      </c>
      <c r="N459" s="59" t="s">
        <v>938</v>
      </c>
      <c r="O459" s="60">
        <v>79816740.980000004</v>
      </c>
      <c r="P459" s="60">
        <v>11138217.380000001</v>
      </c>
      <c r="Q459" s="60">
        <v>3095403.67</v>
      </c>
      <c r="R459" s="60">
        <v>41892913.149999999</v>
      </c>
      <c r="S459" s="61" t="s">
        <v>2057</v>
      </c>
      <c r="T459" s="60">
        <v>52157448.880000003</v>
      </c>
      <c r="U459" s="62" t="s">
        <v>946</v>
      </c>
      <c r="V459" s="63" t="s">
        <v>1648</v>
      </c>
      <c r="W459" s="64">
        <f t="shared" si="16"/>
        <v>1308</v>
      </c>
    </row>
    <row r="460" spans="1:23" s="10" customFormat="1" ht="131.25" customHeight="1">
      <c r="A460" s="52">
        <v>38</v>
      </c>
      <c r="B460" s="53" t="s">
        <v>88</v>
      </c>
      <c r="C460" s="54" t="s">
        <v>142</v>
      </c>
      <c r="D460" s="54" t="s">
        <v>753</v>
      </c>
      <c r="E460" s="55">
        <v>1</v>
      </c>
      <c r="F460" s="56" t="s">
        <v>718</v>
      </c>
      <c r="G460" s="57" t="s">
        <v>88</v>
      </c>
      <c r="H460" s="57" t="s">
        <v>480</v>
      </c>
      <c r="I460" s="58">
        <v>20023810001288</v>
      </c>
      <c r="J460" s="59" t="s">
        <v>1095</v>
      </c>
      <c r="K460" s="59" t="s">
        <v>182</v>
      </c>
      <c r="L460" s="59" t="s">
        <v>335</v>
      </c>
      <c r="M460" s="59" t="s">
        <v>336</v>
      </c>
      <c r="N460" s="59" t="s">
        <v>938</v>
      </c>
      <c r="O460" s="60">
        <v>89751473.969999999</v>
      </c>
      <c r="P460" s="60">
        <v>66520550.390000001</v>
      </c>
      <c r="Q460" s="60">
        <v>4205165.6500000004</v>
      </c>
      <c r="R460" s="60">
        <v>73979342.129999995</v>
      </c>
      <c r="S460" s="61" t="s">
        <v>2058</v>
      </c>
      <c r="T460" s="60">
        <v>86497847.879999995</v>
      </c>
      <c r="U460" s="62" t="s">
        <v>946</v>
      </c>
      <c r="V460" s="63" t="s">
        <v>1644</v>
      </c>
      <c r="W460" s="64">
        <f t="shared" si="16"/>
        <v>1288</v>
      </c>
    </row>
    <row r="461" spans="1:23" s="10" customFormat="1" ht="131.25" customHeight="1">
      <c r="A461" s="52">
        <v>38</v>
      </c>
      <c r="B461" s="53" t="s">
        <v>88</v>
      </c>
      <c r="C461" s="54" t="s">
        <v>142</v>
      </c>
      <c r="D461" s="54" t="s">
        <v>753</v>
      </c>
      <c r="E461" s="55">
        <v>1</v>
      </c>
      <c r="F461" s="56" t="s">
        <v>718</v>
      </c>
      <c r="G461" s="57" t="s">
        <v>88</v>
      </c>
      <c r="H461" s="57" t="s">
        <v>479</v>
      </c>
      <c r="I461" s="58">
        <v>20023810001248</v>
      </c>
      <c r="J461" s="59" t="s">
        <v>341</v>
      </c>
      <c r="K461" s="59" t="s">
        <v>182</v>
      </c>
      <c r="L461" s="59" t="s">
        <v>335</v>
      </c>
      <c r="M461" s="59" t="s">
        <v>336</v>
      </c>
      <c r="N461" s="59" t="s">
        <v>938</v>
      </c>
      <c r="O461" s="60">
        <v>169733665.78999999</v>
      </c>
      <c r="P461" s="60">
        <v>225953866.30000001</v>
      </c>
      <c r="Q461" s="60">
        <v>9837011.1899999995</v>
      </c>
      <c r="R461" s="60">
        <v>116380618.55</v>
      </c>
      <c r="S461" s="61" t="s">
        <v>2059</v>
      </c>
      <c r="T461" s="60">
        <v>289143924.73000002</v>
      </c>
      <c r="U461" s="62" t="s">
        <v>946</v>
      </c>
      <c r="V461" s="63" t="s">
        <v>1636</v>
      </c>
      <c r="W461" s="64">
        <f t="shared" si="16"/>
        <v>1248</v>
      </c>
    </row>
    <row r="462" spans="1:23" s="10" customFormat="1" ht="131.25" customHeight="1">
      <c r="A462" s="52">
        <v>38</v>
      </c>
      <c r="B462" s="53" t="s">
        <v>88</v>
      </c>
      <c r="C462" s="54" t="s">
        <v>142</v>
      </c>
      <c r="D462" s="54" t="s">
        <v>753</v>
      </c>
      <c r="E462" s="55">
        <v>1</v>
      </c>
      <c r="F462" s="56" t="s">
        <v>718</v>
      </c>
      <c r="G462" s="57" t="s">
        <v>88</v>
      </c>
      <c r="H462" s="57" t="s">
        <v>853</v>
      </c>
      <c r="I462" s="58">
        <v>20023810001249</v>
      </c>
      <c r="J462" s="59" t="s">
        <v>151</v>
      </c>
      <c r="K462" s="59" t="s">
        <v>182</v>
      </c>
      <c r="L462" s="59" t="s">
        <v>335</v>
      </c>
      <c r="M462" s="59" t="s">
        <v>336</v>
      </c>
      <c r="N462" s="59" t="s">
        <v>938</v>
      </c>
      <c r="O462" s="60">
        <v>42898024.07</v>
      </c>
      <c r="P462" s="60">
        <v>881958.36</v>
      </c>
      <c r="Q462" s="60">
        <v>1463083.97</v>
      </c>
      <c r="R462" s="60">
        <v>27939109.93</v>
      </c>
      <c r="S462" s="61" t="s">
        <v>2060</v>
      </c>
      <c r="T462" s="60">
        <v>17303956.469999999</v>
      </c>
      <c r="U462" s="62" t="s">
        <v>946</v>
      </c>
      <c r="V462" s="63" t="s">
        <v>1637</v>
      </c>
      <c r="W462" s="64">
        <f t="shared" si="16"/>
        <v>1249</v>
      </c>
    </row>
    <row r="463" spans="1:23" s="10" customFormat="1" ht="131.25" customHeight="1">
      <c r="A463" s="52">
        <v>38</v>
      </c>
      <c r="B463" s="53" t="s">
        <v>88</v>
      </c>
      <c r="C463" s="54" t="s">
        <v>142</v>
      </c>
      <c r="D463" s="54" t="s">
        <v>753</v>
      </c>
      <c r="E463" s="55">
        <v>1</v>
      </c>
      <c r="F463" s="56" t="s">
        <v>718</v>
      </c>
      <c r="G463" s="57" t="s">
        <v>88</v>
      </c>
      <c r="H463" s="57" t="s">
        <v>106</v>
      </c>
      <c r="I463" s="58">
        <v>20023810001311</v>
      </c>
      <c r="J463" s="59" t="s">
        <v>152</v>
      </c>
      <c r="K463" s="59" t="s">
        <v>807</v>
      </c>
      <c r="L463" s="59" t="s">
        <v>981</v>
      </c>
      <c r="M463" s="59" t="s">
        <v>1188</v>
      </c>
      <c r="N463" s="59" t="s">
        <v>938</v>
      </c>
      <c r="O463" s="60">
        <v>24994844.370000001</v>
      </c>
      <c r="P463" s="60">
        <v>20066194.09</v>
      </c>
      <c r="Q463" s="60">
        <v>1205858.81</v>
      </c>
      <c r="R463" s="60">
        <v>15424263.52</v>
      </c>
      <c r="S463" s="61" t="s">
        <v>2061</v>
      </c>
      <c r="T463" s="60">
        <v>30842633.75</v>
      </c>
      <c r="U463" s="62" t="s">
        <v>946</v>
      </c>
      <c r="V463" s="63" t="s">
        <v>1650</v>
      </c>
      <c r="W463" s="64">
        <f t="shared" si="16"/>
        <v>1311</v>
      </c>
    </row>
    <row r="464" spans="1:23" s="10" customFormat="1" ht="131.25" customHeight="1">
      <c r="A464" s="52">
        <v>38</v>
      </c>
      <c r="B464" s="53" t="s">
        <v>88</v>
      </c>
      <c r="C464" s="54" t="s">
        <v>142</v>
      </c>
      <c r="D464" s="54" t="s">
        <v>753</v>
      </c>
      <c r="E464" s="55">
        <v>1</v>
      </c>
      <c r="F464" s="56" t="s">
        <v>718</v>
      </c>
      <c r="G464" s="57" t="s">
        <v>88</v>
      </c>
      <c r="H464" s="57" t="s">
        <v>584</v>
      </c>
      <c r="I464" s="58">
        <v>20023810001250</v>
      </c>
      <c r="J464" s="59" t="s">
        <v>1013</v>
      </c>
      <c r="K464" s="59" t="s">
        <v>807</v>
      </c>
      <c r="L464" s="59" t="s">
        <v>335</v>
      </c>
      <c r="M464" s="59" t="s">
        <v>336</v>
      </c>
      <c r="N464" s="59" t="s">
        <v>938</v>
      </c>
      <c r="O464" s="60">
        <v>29560391.489999998</v>
      </c>
      <c r="P464" s="60">
        <v>21154318.809999999</v>
      </c>
      <c r="Q464" s="60">
        <v>1418835.51</v>
      </c>
      <c r="R464" s="60">
        <v>13257195.68</v>
      </c>
      <c r="S464" s="61" t="s">
        <v>2062</v>
      </c>
      <c r="T464" s="60">
        <v>38876350.130000003</v>
      </c>
      <c r="U464" s="62" t="s">
        <v>946</v>
      </c>
      <c r="V464" s="63" t="s">
        <v>1638</v>
      </c>
      <c r="W464" s="64">
        <f t="shared" si="16"/>
        <v>1250</v>
      </c>
    </row>
    <row r="465" spans="1:28" s="10" customFormat="1" ht="131.25" customHeight="1">
      <c r="A465" s="52">
        <v>38</v>
      </c>
      <c r="B465" s="53" t="s">
        <v>88</v>
      </c>
      <c r="C465" s="54" t="s">
        <v>142</v>
      </c>
      <c r="D465" s="54" t="s">
        <v>753</v>
      </c>
      <c r="E465" s="55">
        <v>1</v>
      </c>
      <c r="F465" s="56" t="s">
        <v>718</v>
      </c>
      <c r="G465" s="57" t="s">
        <v>88</v>
      </c>
      <c r="H465" s="57" t="s">
        <v>153</v>
      </c>
      <c r="I465" s="58">
        <v>20023810001251</v>
      </c>
      <c r="J465" s="59" t="s">
        <v>1014</v>
      </c>
      <c r="K465" s="59" t="s">
        <v>807</v>
      </c>
      <c r="L465" s="59" t="s">
        <v>335</v>
      </c>
      <c r="M465" s="59" t="s">
        <v>336</v>
      </c>
      <c r="N465" s="59" t="s">
        <v>938</v>
      </c>
      <c r="O465" s="60">
        <v>47026276.299999997</v>
      </c>
      <c r="P465" s="60">
        <v>535786.5</v>
      </c>
      <c r="Q465" s="60">
        <v>1648618.17</v>
      </c>
      <c r="R465" s="60">
        <v>15815785.57</v>
      </c>
      <c r="S465" s="61" t="s">
        <v>2063</v>
      </c>
      <c r="T465" s="60">
        <v>33394895.399999999</v>
      </c>
      <c r="U465" s="62" t="s">
        <v>946</v>
      </c>
      <c r="V465" s="63" t="s">
        <v>1639</v>
      </c>
      <c r="W465" s="64">
        <f t="shared" si="16"/>
        <v>1251</v>
      </c>
    </row>
    <row r="466" spans="1:28" s="10" customFormat="1" ht="131.25" customHeight="1">
      <c r="A466" s="52">
        <v>38</v>
      </c>
      <c r="B466" s="53" t="s">
        <v>88</v>
      </c>
      <c r="C466" s="54" t="s">
        <v>142</v>
      </c>
      <c r="D466" s="54" t="s">
        <v>753</v>
      </c>
      <c r="E466" s="55">
        <v>1</v>
      </c>
      <c r="F466" s="56" t="s">
        <v>718</v>
      </c>
      <c r="G466" s="57" t="s">
        <v>88</v>
      </c>
      <c r="H466" s="57" t="s">
        <v>84</v>
      </c>
      <c r="I466" s="58">
        <v>20043810001361</v>
      </c>
      <c r="J466" s="59" t="s">
        <v>1015</v>
      </c>
      <c r="K466" s="59" t="s">
        <v>807</v>
      </c>
      <c r="L466" s="59" t="s">
        <v>335</v>
      </c>
      <c r="M466" s="59" t="s">
        <v>336</v>
      </c>
      <c r="N466" s="59" t="s">
        <v>938</v>
      </c>
      <c r="O466" s="60">
        <v>28318004.600000001</v>
      </c>
      <c r="P466" s="60">
        <v>5031826.93</v>
      </c>
      <c r="Q466" s="60">
        <v>1034198.18</v>
      </c>
      <c r="R466" s="60">
        <v>14402781.33</v>
      </c>
      <c r="S466" s="61" t="s">
        <v>2064</v>
      </c>
      <c r="T466" s="60">
        <v>19981248.379999999</v>
      </c>
      <c r="U466" s="62" t="s">
        <v>946</v>
      </c>
      <c r="V466" s="63" t="s">
        <v>1655</v>
      </c>
      <c r="W466" s="64">
        <f t="shared" si="16"/>
        <v>1361</v>
      </c>
    </row>
    <row r="467" spans="1:28" s="10" customFormat="1" ht="131.25" customHeight="1">
      <c r="A467" s="52">
        <v>38</v>
      </c>
      <c r="B467" s="53" t="s">
        <v>88</v>
      </c>
      <c r="C467" s="54" t="s">
        <v>142</v>
      </c>
      <c r="D467" s="54" t="s">
        <v>753</v>
      </c>
      <c r="E467" s="55">
        <v>1</v>
      </c>
      <c r="F467" s="56" t="s">
        <v>718</v>
      </c>
      <c r="G467" s="57" t="s">
        <v>88</v>
      </c>
      <c r="H467" s="57" t="s">
        <v>791</v>
      </c>
      <c r="I467" s="58">
        <v>20023810001252</v>
      </c>
      <c r="J467" s="59" t="s">
        <v>1016</v>
      </c>
      <c r="K467" s="59" t="s">
        <v>182</v>
      </c>
      <c r="L467" s="59" t="s">
        <v>335</v>
      </c>
      <c r="M467" s="59" t="s">
        <v>336</v>
      </c>
      <c r="N467" s="59" t="s">
        <v>938</v>
      </c>
      <c r="O467" s="60">
        <v>54829246.299999997</v>
      </c>
      <c r="P467" s="60">
        <v>15469067.74</v>
      </c>
      <c r="Q467" s="60">
        <v>2676486.52</v>
      </c>
      <c r="R467" s="60">
        <v>5681145.9400000004</v>
      </c>
      <c r="S467" s="61" t="s">
        <v>2065</v>
      </c>
      <c r="T467" s="60">
        <v>67293654.620000005</v>
      </c>
      <c r="U467" s="62" t="s">
        <v>946</v>
      </c>
      <c r="V467" s="63" t="s">
        <v>1640</v>
      </c>
      <c r="W467" s="64">
        <f t="shared" si="16"/>
        <v>1252</v>
      </c>
    </row>
    <row r="468" spans="1:28" s="10" customFormat="1" ht="131.25" customHeight="1">
      <c r="A468" s="52">
        <v>38</v>
      </c>
      <c r="B468" s="53" t="s">
        <v>88</v>
      </c>
      <c r="C468" s="54" t="s">
        <v>142</v>
      </c>
      <c r="D468" s="54" t="s">
        <v>753</v>
      </c>
      <c r="E468" s="55">
        <v>1</v>
      </c>
      <c r="F468" s="56" t="s">
        <v>718</v>
      </c>
      <c r="G468" s="57" t="s">
        <v>88</v>
      </c>
      <c r="H468" s="57" t="s">
        <v>590</v>
      </c>
      <c r="I468" s="58">
        <v>20023810001296</v>
      </c>
      <c r="J468" s="59" t="s">
        <v>1017</v>
      </c>
      <c r="K468" s="59" t="s">
        <v>807</v>
      </c>
      <c r="L468" s="59" t="s">
        <v>335</v>
      </c>
      <c r="M468" s="59" t="s">
        <v>336</v>
      </c>
      <c r="N468" s="59" t="s">
        <v>938</v>
      </c>
      <c r="O468" s="60">
        <v>70199155.939999998</v>
      </c>
      <c r="P468" s="60">
        <v>13064826.720000001</v>
      </c>
      <c r="Q468" s="60">
        <v>2876777.92</v>
      </c>
      <c r="R468" s="60">
        <v>25342411.989999998</v>
      </c>
      <c r="S468" s="61" t="s">
        <v>2066</v>
      </c>
      <c r="T468" s="60">
        <v>60798348.590000004</v>
      </c>
      <c r="U468" s="62" t="s">
        <v>946</v>
      </c>
      <c r="V468" s="63" t="s">
        <v>1646</v>
      </c>
      <c r="W468" s="64">
        <f t="shared" si="16"/>
        <v>1296</v>
      </c>
    </row>
    <row r="469" spans="1:28" s="10" customFormat="1" ht="131.25" customHeight="1">
      <c r="A469" s="52">
        <v>38</v>
      </c>
      <c r="B469" s="53" t="s">
        <v>88</v>
      </c>
      <c r="C469" s="54" t="s">
        <v>142</v>
      </c>
      <c r="D469" s="54" t="s">
        <v>753</v>
      </c>
      <c r="E469" s="55">
        <v>1</v>
      </c>
      <c r="F469" s="56" t="s">
        <v>718</v>
      </c>
      <c r="G469" s="57" t="s">
        <v>88</v>
      </c>
      <c r="H469" s="57" t="s">
        <v>398</v>
      </c>
      <c r="I469" s="58">
        <v>20023810001253</v>
      </c>
      <c r="J469" s="59" t="s">
        <v>640</v>
      </c>
      <c r="K469" s="59" t="s">
        <v>182</v>
      </c>
      <c r="L469" s="59" t="s">
        <v>335</v>
      </c>
      <c r="M469" s="59" t="s">
        <v>336</v>
      </c>
      <c r="N469" s="59" t="s">
        <v>938</v>
      </c>
      <c r="O469" s="60">
        <v>143170124.05000001</v>
      </c>
      <c r="P469" s="60">
        <v>20840590.66</v>
      </c>
      <c r="Q469" s="60">
        <v>6521184.79</v>
      </c>
      <c r="R469" s="60">
        <v>40786607.869999997</v>
      </c>
      <c r="S469" s="61" t="s">
        <v>2067</v>
      </c>
      <c r="T469" s="60">
        <v>129745291.63</v>
      </c>
      <c r="U469" s="62" t="s">
        <v>946</v>
      </c>
      <c r="V469" s="63" t="s">
        <v>1641</v>
      </c>
      <c r="W469" s="64">
        <f t="shared" si="16"/>
        <v>1253</v>
      </c>
    </row>
    <row r="470" spans="1:28" s="10" customFormat="1" ht="131.25" customHeight="1">
      <c r="A470" s="52">
        <v>38</v>
      </c>
      <c r="B470" s="53" t="s">
        <v>88</v>
      </c>
      <c r="C470" s="54" t="s">
        <v>142</v>
      </c>
      <c r="D470" s="54" t="s">
        <v>753</v>
      </c>
      <c r="E470" s="55">
        <v>1</v>
      </c>
      <c r="F470" s="56" t="s">
        <v>718</v>
      </c>
      <c r="G470" s="57" t="s">
        <v>88</v>
      </c>
      <c r="H470" s="57" t="s">
        <v>641</v>
      </c>
      <c r="I470" s="58">
        <v>20023810001254</v>
      </c>
      <c r="J470" s="59" t="s">
        <v>642</v>
      </c>
      <c r="K470" s="59" t="s">
        <v>807</v>
      </c>
      <c r="L470" s="59" t="s">
        <v>335</v>
      </c>
      <c r="M470" s="59" t="s">
        <v>336</v>
      </c>
      <c r="N470" s="59" t="s">
        <v>938</v>
      </c>
      <c r="O470" s="60">
        <v>16404238.960000001</v>
      </c>
      <c r="P470" s="60">
        <v>0</v>
      </c>
      <c r="Q470" s="60">
        <v>231718.87</v>
      </c>
      <c r="R470" s="60">
        <v>15027317.18</v>
      </c>
      <c r="S470" s="61" t="s">
        <v>2068</v>
      </c>
      <c r="T470" s="60">
        <v>1608640.65</v>
      </c>
      <c r="U470" s="62" t="s">
        <v>946</v>
      </c>
      <c r="V470" s="63" t="s">
        <v>1642</v>
      </c>
      <c r="W470" s="64">
        <f t="shared" si="16"/>
        <v>1254</v>
      </c>
    </row>
    <row r="471" spans="1:28" s="10" customFormat="1" ht="131.25" customHeight="1">
      <c r="A471" s="52">
        <v>38</v>
      </c>
      <c r="B471" s="53" t="s">
        <v>88</v>
      </c>
      <c r="C471" s="54" t="s">
        <v>142</v>
      </c>
      <c r="D471" s="54" t="s">
        <v>753</v>
      </c>
      <c r="E471" s="55">
        <v>1</v>
      </c>
      <c r="F471" s="56" t="s">
        <v>718</v>
      </c>
      <c r="G471" s="57" t="s">
        <v>88</v>
      </c>
      <c r="H471" s="57" t="s">
        <v>551</v>
      </c>
      <c r="I471" s="58">
        <v>20023810001305</v>
      </c>
      <c r="J471" s="59" t="s">
        <v>643</v>
      </c>
      <c r="K471" s="59" t="s">
        <v>807</v>
      </c>
      <c r="L471" s="59" t="s">
        <v>335</v>
      </c>
      <c r="M471" s="59" t="s">
        <v>336</v>
      </c>
      <c r="N471" s="59" t="s">
        <v>938</v>
      </c>
      <c r="O471" s="60">
        <v>91284941.719999999</v>
      </c>
      <c r="P471" s="60">
        <v>161129751.68000001</v>
      </c>
      <c r="Q471" s="60">
        <v>6540325.5700000003</v>
      </c>
      <c r="R471" s="60">
        <v>44795143.670000002</v>
      </c>
      <c r="S471" s="61" t="s">
        <v>2069</v>
      </c>
      <c r="T471" s="60">
        <v>214159875.30000001</v>
      </c>
      <c r="U471" s="62" t="s">
        <v>946</v>
      </c>
      <c r="V471" s="63" t="s">
        <v>1647</v>
      </c>
      <c r="W471" s="64">
        <f t="shared" si="16"/>
        <v>1305</v>
      </c>
    </row>
    <row r="472" spans="1:28" s="10" customFormat="1" ht="131.25" customHeight="1">
      <c r="A472" s="52">
        <v>38</v>
      </c>
      <c r="B472" s="53" t="s">
        <v>88</v>
      </c>
      <c r="C472" s="54" t="s">
        <v>142</v>
      </c>
      <c r="D472" s="54" t="s">
        <v>753</v>
      </c>
      <c r="E472" s="55">
        <v>1</v>
      </c>
      <c r="F472" s="56" t="s">
        <v>718</v>
      </c>
      <c r="G472" s="57" t="s">
        <v>88</v>
      </c>
      <c r="H472" s="57" t="s">
        <v>984</v>
      </c>
      <c r="I472" s="58">
        <v>20023810001255</v>
      </c>
      <c r="J472" s="59" t="s">
        <v>1096</v>
      </c>
      <c r="K472" s="59" t="s">
        <v>807</v>
      </c>
      <c r="L472" s="59" t="s">
        <v>335</v>
      </c>
      <c r="M472" s="59" t="s">
        <v>336</v>
      </c>
      <c r="N472" s="59" t="s">
        <v>938</v>
      </c>
      <c r="O472" s="60">
        <v>76375328.400000006</v>
      </c>
      <c r="P472" s="60">
        <v>20008071.579999998</v>
      </c>
      <c r="Q472" s="60">
        <v>2848974.13</v>
      </c>
      <c r="R472" s="60">
        <v>53270133.009999998</v>
      </c>
      <c r="S472" s="61" t="s">
        <v>2070</v>
      </c>
      <c r="T472" s="60">
        <v>45962241.100000001</v>
      </c>
      <c r="U472" s="62" t="s">
        <v>946</v>
      </c>
      <c r="V472" s="63" t="s">
        <v>1643</v>
      </c>
      <c r="W472" s="64">
        <f t="shared" si="16"/>
        <v>1255</v>
      </c>
    </row>
    <row r="473" spans="1:28" s="10" customFormat="1" ht="131.25" customHeight="1">
      <c r="A473" s="52">
        <v>38</v>
      </c>
      <c r="B473" s="53" t="s">
        <v>88</v>
      </c>
      <c r="C473" s="54" t="s">
        <v>142</v>
      </c>
      <c r="D473" s="54" t="s">
        <v>753</v>
      </c>
      <c r="E473" s="55">
        <v>1</v>
      </c>
      <c r="F473" s="56" t="s">
        <v>718</v>
      </c>
      <c r="G473" s="57" t="s">
        <v>88</v>
      </c>
      <c r="H473" s="57" t="s">
        <v>1097</v>
      </c>
      <c r="I473" s="58">
        <v>20033810001342</v>
      </c>
      <c r="J473" s="59" t="s">
        <v>1098</v>
      </c>
      <c r="K473" s="59" t="s">
        <v>807</v>
      </c>
      <c r="L473" s="59" t="s">
        <v>335</v>
      </c>
      <c r="M473" s="59" t="s">
        <v>336</v>
      </c>
      <c r="N473" s="59" t="s">
        <v>938</v>
      </c>
      <c r="O473" s="60">
        <v>7441631.5499999998</v>
      </c>
      <c r="P473" s="60">
        <v>26341.02</v>
      </c>
      <c r="Q473" s="60">
        <v>298201.2</v>
      </c>
      <c r="R473" s="60">
        <v>2716477.23</v>
      </c>
      <c r="S473" s="61" t="s">
        <v>2071</v>
      </c>
      <c r="T473" s="60">
        <v>5049696.54</v>
      </c>
      <c r="U473" s="62" t="s">
        <v>946</v>
      </c>
      <c r="V473" s="63" t="s">
        <v>1654</v>
      </c>
      <c r="W473" s="64">
        <f t="shared" si="16"/>
        <v>1342</v>
      </c>
    </row>
    <row r="474" spans="1:28" s="44" customFormat="1" ht="20.25" customHeight="1" outlineLevel="1">
      <c r="A474" s="79"/>
      <c r="B474" s="96" t="s">
        <v>410</v>
      </c>
      <c r="C474" s="97"/>
      <c r="D474" s="97"/>
      <c r="E474" s="80">
        <f>SUBTOTAL(9,E475:E476)</f>
        <v>1</v>
      </c>
      <c r="F474" s="81"/>
      <c r="G474" s="81"/>
      <c r="H474" s="81"/>
      <c r="I474" s="82"/>
      <c r="J474" s="81"/>
      <c r="K474" s="81"/>
      <c r="L474" s="81"/>
      <c r="M474" s="81"/>
      <c r="N474" s="81"/>
      <c r="O474" s="83"/>
      <c r="P474" s="83"/>
      <c r="Q474" s="83"/>
      <c r="R474" s="83"/>
      <c r="S474" s="81"/>
      <c r="T474" s="83"/>
      <c r="U474" s="81"/>
      <c r="V474" s="84"/>
      <c r="W474" s="82"/>
      <c r="X474" s="10"/>
      <c r="Y474" s="10"/>
      <c r="Z474" s="51"/>
      <c r="AA474" s="51"/>
      <c r="AB474" s="51"/>
    </row>
    <row r="475" spans="1:28" s="51" customFormat="1" ht="20.25" customHeight="1" outlineLevel="2">
      <c r="A475" s="45"/>
      <c r="B475" s="90" t="s">
        <v>406</v>
      </c>
      <c r="C475" s="91"/>
      <c r="D475" s="91"/>
      <c r="E475" s="46">
        <f>SUBTOTAL(9,E476:E476)</f>
        <v>1</v>
      </c>
      <c r="F475" s="47"/>
      <c r="G475" s="47"/>
      <c r="H475" s="47"/>
      <c r="I475" s="48"/>
      <c r="J475" s="47"/>
      <c r="K475" s="47"/>
      <c r="L475" s="47"/>
      <c r="M475" s="47"/>
      <c r="N475" s="47"/>
      <c r="O475" s="49"/>
      <c r="P475" s="49"/>
      <c r="Q475" s="49"/>
      <c r="R475" s="49"/>
      <c r="S475" s="47"/>
      <c r="T475" s="49"/>
      <c r="U475" s="47"/>
      <c r="V475" s="50"/>
      <c r="W475" s="48"/>
      <c r="X475" s="44"/>
      <c r="Y475" s="10"/>
      <c r="Z475" s="10"/>
      <c r="AA475" s="10"/>
      <c r="AB475" s="10"/>
    </row>
    <row r="476" spans="1:28" s="10" customFormat="1" ht="118.5" customHeight="1">
      <c r="A476" s="52">
        <v>38</v>
      </c>
      <c r="B476" s="53" t="s">
        <v>88</v>
      </c>
      <c r="C476" s="54" t="s">
        <v>232</v>
      </c>
      <c r="D476" s="54" t="s">
        <v>285</v>
      </c>
      <c r="E476" s="55">
        <v>1</v>
      </c>
      <c r="F476" s="56" t="s">
        <v>1009</v>
      </c>
      <c r="G476" s="57" t="s">
        <v>1010</v>
      </c>
      <c r="H476" s="57" t="s">
        <v>1010</v>
      </c>
      <c r="I476" s="58" t="s">
        <v>1099</v>
      </c>
      <c r="J476" s="59" t="s">
        <v>1240</v>
      </c>
      <c r="K476" s="59" t="s">
        <v>1284</v>
      </c>
      <c r="L476" s="59" t="s">
        <v>981</v>
      </c>
      <c r="M476" s="59" t="s">
        <v>1188</v>
      </c>
      <c r="N476" s="59" t="s">
        <v>337</v>
      </c>
      <c r="O476" s="60">
        <v>28812488.719999999</v>
      </c>
      <c r="P476" s="60">
        <v>0</v>
      </c>
      <c r="Q476" s="60">
        <v>0</v>
      </c>
      <c r="R476" s="60">
        <v>0</v>
      </c>
      <c r="S476" s="61" t="s">
        <v>2072</v>
      </c>
      <c r="T476" s="60">
        <v>28812488.719999999</v>
      </c>
      <c r="U476" s="62" t="s">
        <v>338</v>
      </c>
      <c r="V476" s="63" t="s">
        <v>1663</v>
      </c>
      <c r="W476" s="64">
        <f>IF(OR(LEFT(I476)="7",LEFT(I476,1)="8"),VALUE(RIGHT(I476,3)),VALUE(RIGHT(I476,4)))</f>
        <v>1302</v>
      </c>
    </row>
    <row r="477" spans="1:28" s="37" customFormat="1" ht="28.5" customHeight="1" outlineLevel="3">
      <c r="A477" s="65"/>
      <c r="B477" s="92" t="s">
        <v>1241</v>
      </c>
      <c r="C477" s="93"/>
      <c r="D477" s="93"/>
      <c r="E477" s="66">
        <f>SUBTOTAL(9,E480:E488)</f>
        <v>7</v>
      </c>
      <c r="F477" s="67"/>
      <c r="G477" s="67"/>
      <c r="H477" s="67"/>
      <c r="I477" s="68"/>
      <c r="J477" s="67"/>
      <c r="K477" s="67"/>
      <c r="L477" s="67"/>
      <c r="M477" s="67"/>
      <c r="N477" s="67"/>
      <c r="O477" s="69"/>
      <c r="P477" s="70"/>
      <c r="Q477" s="70"/>
      <c r="R477" s="70"/>
      <c r="S477" s="67"/>
      <c r="T477" s="70"/>
      <c r="U477" s="67"/>
      <c r="V477" s="71"/>
      <c r="W477" s="72"/>
      <c r="X477" s="10"/>
      <c r="Y477" s="10"/>
      <c r="Z477" s="10"/>
      <c r="AA477" s="10"/>
      <c r="AB477" s="10"/>
    </row>
    <row r="478" spans="1:28" s="44" customFormat="1" ht="20.25" customHeight="1" outlineLevel="1">
      <c r="A478" s="38"/>
      <c r="B478" s="94" t="s">
        <v>952</v>
      </c>
      <c r="C478" s="95" t="s">
        <v>950</v>
      </c>
      <c r="D478" s="95"/>
      <c r="E478" s="39">
        <f>SUBTOTAL(9,E479:E485)</f>
        <v>6</v>
      </c>
      <c r="F478" s="40"/>
      <c r="G478" s="40"/>
      <c r="H478" s="40"/>
      <c r="I478" s="41"/>
      <c r="J478" s="40"/>
      <c r="K478" s="40"/>
      <c r="L478" s="40"/>
      <c r="M478" s="40"/>
      <c r="N478" s="40"/>
      <c r="O478" s="42"/>
      <c r="P478" s="42"/>
      <c r="Q478" s="42"/>
      <c r="R478" s="42"/>
      <c r="S478" s="40"/>
      <c r="T478" s="42"/>
      <c r="U478" s="40"/>
      <c r="V478" s="43"/>
      <c r="W478" s="41"/>
      <c r="X478" s="37"/>
      <c r="Y478" s="10"/>
      <c r="Z478" s="10"/>
      <c r="AA478" s="10"/>
      <c r="AB478" s="10"/>
    </row>
    <row r="479" spans="1:28" s="51" customFormat="1" ht="20.25" customHeight="1" outlineLevel="2">
      <c r="A479" s="45"/>
      <c r="B479" s="90" t="s">
        <v>406</v>
      </c>
      <c r="C479" s="91"/>
      <c r="D479" s="91"/>
      <c r="E479" s="46">
        <f>SUBTOTAL(9,E480:E485)</f>
        <v>6</v>
      </c>
      <c r="F479" s="47"/>
      <c r="G479" s="47"/>
      <c r="H479" s="47"/>
      <c r="I479" s="48"/>
      <c r="J479" s="47"/>
      <c r="K479" s="47"/>
      <c r="L479" s="47"/>
      <c r="M479" s="47"/>
      <c r="N479" s="47"/>
      <c r="O479" s="49"/>
      <c r="P479" s="49"/>
      <c r="Q479" s="49"/>
      <c r="R479" s="49"/>
      <c r="S479" s="47"/>
      <c r="T479" s="49"/>
      <c r="U479" s="47"/>
      <c r="V479" s="50"/>
      <c r="W479" s="48"/>
      <c r="X479" s="44"/>
      <c r="Y479" s="10"/>
      <c r="Z479" s="10"/>
      <c r="AA479" s="10"/>
      <c r="AB479" s="10"/>
    </row>
    <row r="480" spans="1:28" s="10" customFormat="1" ht="117.75" customHeight="1">
      <c r="A480" s="52">
        <v>50</v>
      </c>
      <c r="B480" s="53" t="s">
        <v>1241</v>
      </c>
      <c r="C480" s="54" t="s">
        <v>142</v>
      </c>
      <c r="D480" s="54" t="s">
        <v>285</v>
      </c>
      <c r="E480" s="55">
        <v>1</v>
      </c>
      <c r="F480" s="56" t="s">
        <v>1242</v>
      </c>
      <c r="G480" s="57" t="s">
        <v>1241</v>
      </c>
      <c r="H480" s="57" t="s">
        <v>1241</v>
      </c>
      <c r="I480" s="58" t="s">
        <v>42</v>
      </c>
      <c r="J480" s="59" t="s">
        <v>1065</v>
      </c>
      <c r="K480" s="59" t="s">
        <v>1066</v>
      </c>
      <c r="L480" s="59" t="s">
        <v>981</v>
      </c>
      <c r="M480" s="59" t="s">
        <v>369</v>
      </c>
      <c r="N480" s="59" t="s">
        <v>337</v>
      </c>
      <c r="O480" s="60">
        <v>211778359</v>
      </c>
      <c r="P480" s="60">
        <v>0</v>
      </c>
      <c r="Q480" s="60">
        <v>133557600</v>
      </c>
      <c r="R480" s="60">
        <v>83166297</v>
      </c>
      <c r="S480" s="61" t="s">
        <v>2073</v>
      </c>
      <c r="T480" s="60">
        <v>262169662</v>
      </c>
      <c r="U480" s="62" t="s">
        <v>338</v>
      </c>
      <c r="V480" s="63" t="s">
        <v>1732</v>
      </c>
      <c r="W480" s="64">
        <f t="shared" ref="W480:W485" si="17">IF(OR(LEFT(I480)="7",LEFT(I480,1)="8"),VALUE(RIGHT(I480,3)),VALUE(RIGHT(I480,4)))</f>
        <v>344</v>
      </c>
    </row>
    <row r="481" spans="1:28" s="10" customFormat="1" ht="129.75" customHeight="1">
      <c r="A481" s="52">
        <v>50</v>
      </c>
      <c r="B481" s="53" t="s">
        <v>1241</v>
      </c>
      <c r="C481" s="54" t="s">
        <v>142</v>
      </c>
      <c r="D481" s="54" t="s">
        <v>285</v>
      </c>
      <c r="E481" s="55">
        <v>1</v>
      </c>
      <c r="F481" s="56" t="s">
        <v>1242</v>
      </c>
      <c r="G481" s="57" t="s">
        <v>1241</v>
      </c>
      <c r="H481" s="57" t="s">
        <v>1241</v>
      </c>
      <c r="I481" s="58" t="s">
        <v>1067</v>
      </c>
      <c r="J481" s="59" t="s">
        <v>1068</v>
      </c>
      <c r="K481" s="59" t="s">
        <v>1069</v>
      </c>
      <c r="L481" s="59" t="s">
        <v>981</v>
      </c>
      <c r="M481" s="59" t="s">
        <v>369</v>
      </c>
      <c r="N481" s="59" t="s">
        <v>337</v>
      </c>
      <c r="O481" s="60">
        <v>3856821.42</v>
      </c>
      <c r="P481" s="60">
        <v>8580577.4100000001</v>
      </c>
      <c r="Q481" s="60">
        <v>278162.5</v>
      </c>
      <c r="R481" s="60">
        <v>8981727.1699999999</v>
      </c>
      <c r="S481" s="61" t="s">
        <v>2074</v>
      </c>
      <c r="T481" s="60">
        <v>3733834.16</v>
      </c>
      <c r="U481" s="62" t="s">
        <v>338</v>
      </c>
      <c r="V481" s="63" t="s">
        <v>1733</v>
      </c>
      <c r="W481" s="64">
        <f t="shared" si="17"/>
        <v>347</v>
      </c>
    </row>
    <row r="482" spans="1:28" s="10" customFormat="1" ht="161.25" customHeight="1">
      <c r="A482" s="52">
        <v>50</v>
      </c>
      <c r="B482" s="53" t="s">
        <v>1241</v>
      </c>
      <c r="C482" s="54" t="s">
        <v>142</v>
      </c>
      <c r="D482" s="54" t="s">
        <v>285</v>
      </c>
      <c r="E482" s="55">
        <v>1</v>
      </c>
      <c r="F482" s="56" t="s">
        <v>1242</v>
      </c>
      <c r="G482" s="57" t="s">
        <v>1241</v>
      </c>
      <c r="H482" s="57" t="s">
        <v>1241</v>
      </c>
      <c r="I482" s="58" t="s">
        <v>495</v>
      </c>
      <c r="J482" s="59" t="s">
        <v>1285</v>
      </c>
      <c r="K482" s="59" t="s">
        <v>1286</v>
      </c>
      <c r="L482" s="59" t="s">
        <v>981</v>
      </c>
      <c r="M482" s="59" t="s">
        <v>900</v>
      </c>
      <c r="N482" s="59" t="s">
        <v>337</v>
      </c>
      <c r="O482" s="60">
        <v>278704128.69999999</v>
      </c>
      <c r="P482" s="60">
        <v>35492859.170000002</v>
      </c>
      <c r="Q482" s="60">
        <v>94812357.909999996</v>
      </c>
      <c r="R482" s="60">
        <v>102782067.63</v>
      </c>
      <c r="S482" s="61" t="s">
        <v>2075</v>
      </c>
      <c r="T482" s="60">
        <v>306227278.14999998</v>
      </c>
      <c r="U482" s="62" t="s">
        <v>338</v>
      </c>
      <c r="V482" s="63" t="s">
        <v>1735</v>
      </c>
      <c r="W482" s="64">
        <f t="shared" si="17"/>
        <v>1497</v>
      </c>
    </row>
    <row r="483" spans="1:28" s="10" customFormat="1" ht="122.25" customHeight="1">
      <c r="A483" s="52">
        <v>50</v>
      </c>
      <c r="B483" s="53" t="s">
        <v>1241</v>
      </c>
      <c r="C483" s="54" t="s">
        <v>142</v>
      </c>
      <c r="D483" s="54" t="s">
        <v>285</v>
      </c>
      <c r="E483" s="55">
        <v>1</v>
      </c>
      <c r="F483" s="56" t="s">
        <v>1242</v>
      </c>
      <c r="G483" s="57" t="s">
        <v>1241</v>
      </c>
      <c r="H483" s="57" t="s">
        <v>1241</v>
      </c>
      <c r="I483" s="58" t="s">
        <v>39</v>
      </c>
      <c r="J483" s="59" t="s">
        <v>40</v>
      </c>
      <c r="K483" s="59" t="s">
        <v>41</v>
      </c>
      <c r="L483" s="59" t="s">
        <v>981</v>
      </c>
      <c r="M483" s="59" t="s">
        <v>369</v>
      </c>
      <c r="N483" s="59" t="s">
        <v>938</v>
      </c>
      <c r="O483" s="60">
        <v>11510470.57</v>
      </c>
      <c r="P483" s="60">
        <v>32688769.84</v>
      </c>
      <c r="Q483" s="60">
        <v>16959101.23</v>
      </c>
      <c r="R483" s="60">
        <v>46072860.189999998</v>
      </c>
      <c r="S483" s="61" t="s">
        <v>1387</v>
      </c>
      <c r="T483" s="60">
        <v>15085481.449999999</v>
      </c>
      <c r="U483" s="62" t="s">
        <v>338</v>
      </c>
      <c r="V483" s="63" t="s">
        <v>1731</v>
      </c>
      <c r="W483" s="64">
        <f t="shared" si="17"/>
        <v>343</v>
      </c>
    </row>
    <row r="484" spans="1:28" s="10" customFormat="1" ht="161.25" customHeight="1">
      <c r="A484" s="52">
        <v>50</v>
      </c>
      <c r="B484" s="53" t="s">
        <v>1241</v>
      </c>
      <c r="C484" s="54" t="s">
        <v>142</v>
      </c>
      <c r="D484" s="54" t="s">
        <v>285</v>
      </c>
      <c r="E484" s="55">
        <v>1</v>
      </c>
      <c r="F484" s="56" t="s">
        <v>1242</v>
      </c>
      <c r="G484" s="57" t="s">
        <v>1241</v>
      </c>
      <c r="H484" s="57" t="s">
        <v>1241</v>
      </c>
      <c r="I484" s="58" t="s">
        <v>1243</v>
      </c>
      <c r="J484" s="59" t="s">
        <v>37</v>
      </c>
      <c r="K484" s="59" t="s">
        <v>38</v>
      </c>
      <c r="L484" s="59" t="s">
        <v>981</v>
      </c>
      <c r="M484" s="59" t="s">
        <v>1188</v>
      </c>
      <c r="N484" s="59" t="s">
        <v>938</v>
      </c>
      <c r="O484" s="60">
        <v>347558.27</v>
      </c>
      <c r="P484" s="60">
        <v>0</v>
      </c>
      <c r="Q484" s="60">
        <v>10226</v>
      </c>
      <c r="R484" s="60">
        <v>22736.03</v>
      </c>
      <c r="S484" s="61" t="s">
        <v>2076</v>
      </c>
      <c r="T484" s="60">
        <v>335048.24</v>
      </c>
      <c r="U484" s="62" t="s">
        <v>338</v>
      </c>
      <c r="V484" s="63" t="s">
        <v>1734</v>
      </c>
      <c r="W484" s="64">
        <f t="shared" si="17"/>
        <v>1054</v>
      </c>
    </row>
    <row r="485" spans="1:28" s="10" customFormat="1" ht="161.25" customHeight="1">
      <c r="A485" s="52">
        <v>50</v>
      </c>
      <c r="B485" s="53" t="s">
        <v>1241</v>
      </c>
      <c r="C485" s="54" t="s">
        <v>142</v>
      </c>
      <c r="D485" s="54" t="s">
        <v>285</v>
      </c>
      <c r="E485" s="55">
        <v>1</v>
      </c>
      <c r="F485" s="56" t="s">
        <v>1242</v>
      </c>
      <c r="G485" s="57" t="s">
        <v>1241</v>
      </c>
      <c r="H485" s="57" t="s">
        <v>1241</v>
      </c>
      <c r="I485" s="58" t="s">
        <v>1736</v>
      </c>
      <c r="J485" s="59" t="s">
        <v>1737</v>
      </c>
      <c r="K485" s="59" t="s">
        <v>1738</v>
      </c>
      <c r="L485" s="59" t="s">
        <v>981</v>
      </c>
      <c r="M485" s="59" t="s">
        <v>900</v>
      </c>
      <c r="N485" s="59" t="s">
        <v>938</v>
      </c>
      <c r="O485" s="60">
        <v>0</v>
      </c>
      <c r="P485" s="60">
        <v>250000000</v>
      </c>
      <c r="Q485" s="60">
        <v>4519669.5199999996</v>
      </c>
      <c r="R485" s="60">
        <v>3380921.38</v>
      </c>
      <c r="S485" s="61" t="s">
        <v>2077</v>
      </c>
      <c r="T485" s="60">
        <v>251138748.13999999</v>
      </c>
      <c r="U485" s="62" t="s">
        <v>338</v>
      </c>
      <c r="V485" s="63" t="s">
        <v>1739</v>
      </c>
      <c r="W485" s="64">
        <f t="shared" si="17"/>
        <v>1537</v>
      </c>
    </row>
    <row r="486" spans="1:28" s="44" customFormat="1" ht="20.25" customHeight="1" outlineLevel="1">
      <c r="A486" s="79"/>
      <c r="B486" s="96" t="s">
        <v>410</v>
      </c>
      <c r="C486" s="97"/>
      <c r="D486" s="97"/>
      <c r="E486" s="80">
        <f>SUBTOTAL(9,E487:E488)</f>
        <v>1</v>
      </c>
      <c r="F486" s="81"/>
      <c r="G486" s="81"/>
      <c r="H486" s="81"/>
      <c r="I486" s="82"/>
      <c r="J486" s="81"/>
      <c r="K486" s="81"/>
      <c r="L486" s="81"/>
      <c r="M486" s="81"/>
      <c r="N486" s="81"/>
      <c r="O486" s="83"/>
      <c r="P486" s="83"/>
      <c r="Q486" s="83"/>
      <c r="R486" s="83"/>
      <c r="S486" s="81"/>
      <c r="T486" s="83"/>
      <c r="U486" s="81"/>
      <c r="V486" s="84"/>
      <c r="W486" s="82"/>
      <c r="X486" s="10"/>
      <c r="Y486" s="10"/>
      <c r="Z486" s="85"/>
      <c r="AA486" s="85"/>
      <c r="AB486" s="85"/>
    </row>
    <row r="487" spans="1:28" s="51" customFormat="1" ht="20.25" customHeight="1" outlineLevel="2">
      <c r="A487" s="45"/>
      <c r="B487" s="90" t="s">
        <v>406</v>
      </c>
      <c r="C487" s="91"/>
      <c r="D487" s="91"/>
      <c r="E487" s="46">
        <f>SUBTOTAL(9,E488:E488)</f>
        <v>1</v>
      </c>
      <c r="F487" s="47"/>
      <c r="G487" s="47"/>
      <c r="H487" s="47"/>
      <c r="I487" s="48"/>
      <c r="J487" s="47"/>
      <c r="K487" s="47"/>
      <c r="L487" s="47"/>
      <c r="M487" s="47"/>
      <c r="N487" s="47"/>
      <c r="O487" s="49"/>
      <c r="P487" s="49"/>
      <c r="Q487" s="49"/>
      <c r="R487" s="49"/>
      <c r="S487" s="47"/>
      <c r="T487" s="49"/>
      <c r="U487" s="47"/>
      <c r="V487" s="50"/>
      <c r="W487" s="48"/>
      <c r="X487" s="44"/>
      <c r="Y487" s="10"/>
      <c r="Z487" s="85"/>
      <c r="AA487" s="85"/>
      <c r="AB487" s="85"/>
    </row>
    <row r="488" spans="1:28" s="10" customFormat="1" ht="161.25" customHeight="1">
      <c r="A488" s="52">
        <v>50</v>
      </c>
      <c r="B488" s="53" t="s">
        <v>1241</v>
      </c>
      <c r="C488" s="54" t="s">
        <v>232</v>
      </c>
      <c r="D488" s="54" t="s">
        <v>285</v>
      </c>
      <c r="E488" s="55">
        <v>1</v>
      </c>
      <c r="F488" s="56" t="s">
        <v>1242</v>
      </c>
      <c r="G488" s="57" t="s">
        <v>1241</v>
      </c>
      <c r="H488" s="57" t="s">
        <v>1241</v>
      </c>
      <c r="I488" s="58" t="s">
        <v>452</v>
      </c>
      <c r="J488" s="59" t="s">
        <v>790</v>
      </c>
      <c r="K488" s="59" t="s">
        <v>1287</v>
      </c>
      <c r="L488" s="59" t="s">
        <v>981</v>
      </c>
      <c r="M488" s="59" t="s">
        <v>898</v>
      </c>
      <c r="N488" s="59" t="s">
        <v>337</v>
      </c>
      <c r="O488" s="60">
        <v>185589094</v>
      </c>
      <c r="P488" s="60">
        <v>30053557.629999999</v>
      </c>
      <c r="Q488" s="60">
        <v>25170597.489999998</v>
      </c>
      <c r="R488" s="60">
        <v>23052252.920000002</v>
      </c>
      <c r="S488" s="61" t="s">
        <v>2078</v>
      </c>
      <c r="T488" s="60">
        <v>217760996.19999999</v>
      </c>
      <c r="U488" s="62" t="s">
        <v>338</v>
      </c>
      <c r="V488" s="63" t="s">
        <v>1740</v>
      </c>
      <c r="W488" s="64">
        <f>IF(OR(LEFT(I488)="7",LEFT(I488,1)="8"),VALUE(RIGHT(I488,3)),VALUE(RIGHT(I488,4)))</f>
        <v>737</v>
      </c>
    </row>
    <row r="489" spans="1:28" s="85" customFormat="1" ht="62.25" customHeight="1">
      <c r="A489" s="86"/>
      <c r="B489" s="87"/>
      <c r="C489" s="87"/>
      <c r="D489" s="87"/>
      <c r="E489" s="86"/>
      <c r="F489" s="86"/>
      <c r="G489" s="87"/>
      <c r="H489" s="87"/>
      <c r="I489" s="86"/>
      <c r="J489" s="87"/>
      <c r="K489" s="87"/>
      <c r="L489" s="87"/>
      <c r="M489" s="87"/>
      <c r="N489" s="87"/>
      <c r="O489" s="88"/>
      <c r="P489" s="89">
        <f>SUM(P11:P488)</f>
        <v>177889927427.1199</v>
      </c>
      <c r="Q489" s="89">
        <f>SUM(Q11:Q488)</f>
        <v>19299508073.120003</v>
      </c>
      <c r="R489" s="89">
        <f>SUM(R11:R488)</f>
        <v>264855007030.64999</v>
      </c>
      <c r="S489" s="87"/>
      <c r="T489" s="89">
        <f>SUM(T11:T488)</f>
        <v>335989176905.44995</v>
      </c>
      <c r="U489" s="87"/>
      <c r="V489" s="87"/>
      <c r="W489" s="86"/>
      <c r="X489" s="10"/>
      <c r="Y489" s="44"/>
    </row>
    <row r="490" spans="1:28" s="85" customFormat="1" ht="13.5" customHeight="1">
      <c r="A490" s="86"/>
      <c r="B490" s="87"/>
      <c r="C490" s="87"/>
      <c r="D490" s="87"/>
      <c r="E490" s="86"/>
      <c r="F490" s="86"/>
      <c r="G490" s="87"/>
      <c r="H490" s="87"/>
      <c r="I490" s="86"/>
      <c r="J490" s="87"/>
      <c r="K490" s="87"/>
      <c r="L490" s="87"/>
      <c r="M490" s="87"/>
      <c r="N490" s="87"/>
      <c r="O490" s="88"/>
      <c r="P490" s="89"/>
      <c r="Q490" s="89"/>
      <c r="R490" s="89"/>
      <c r="S490" s="87"/>
      <c r="T490" s="89"/>
      <c r="U490" s="87"/>
      <c r="V490" s="87"/>
      <c r="W490" s="86"/>
      <c r="Y490" s="51"/>
    </row>
    <row r="491" spans="1:28" s="85" customFormat="1" ht="13.5" customHeight="1">
      <c r="A491" s="86"/>
      <c r="B491" s="87"/>
      <c r="C491" s="87"/>
      <c r="D491" s="87"/>
      <c r="E491" s="86"/>
      <c r="F491" s="86"/>
      <c r="G491" s="87"/>
      <c r="H491" s="87"/>
      <c r="I491" s="86"/>
      <c r="J491" s="87"/>
      <c r="K491" s="87"/>
      <c r="L491" s="87"/>
      <c r="M491" s="87"/>
      <c r="N491" s="87"/>
      <c r="O491" s="88"/>
      <c r="P491" s="89"/>
      <c r="Q491" s="89"/>
      <c r="R491" s="89"/>
      <c r="S491" s="87"/>
      <c r="T491" s="89"/>
      <c r="U491" s="87"/>
      <c r="V491" s="87"/>
      <c r="W491" s="86"/>
      <c r="Y491" s="10"/>
    </row>
    <row r="492" spans="1:28" s="85" customFormat="1" ht="13.5" customHeight="1">
      <c r="A492" s="86"/>
      <c r="B492" s="87"/>
      <c r="C492" s="87"/>
      <c r="D492" s="87"/>
      <c r="E492" s="86"/>
      <c r="F492" s="86"/>
      <c r="G492" s="87"/>
      <c r="H492" s="87"/>
      <c r="I492" s="86"/>
      <c r="J492" s="87"/>
      <c r="K492" s="87"/>
      <c r="L492" s="87"/>
      <c r="M492" s="87"/>
      <c r="N492" s="87"/>
      <c r="O492" s="88"/>
      <c r="P492" s="89"/>
      <c r="Q492" s="89"/>
      <c r="R492" s="89"/>
      <c r="S492" s="87"/>
      <c r="T492" s="89"/>
      <c r="U492" s="87"/>
      <c r="V492" s="87"/>
      <c r="W492" s="86"/>
    </row>
    <row r="493" spans="1:28" s="85" customFormat="1" ht="13.5" customHeight="1">
      <c r="A493" s="86"/>
      <c r="B493" s="87"/>
      <c r="C493" s="87"/>
      <c r="D493" s="87"/>
      <c r="E493" s="86"/>
      <c r="F493" s="86"/>
      <c r="G493" s="87"/>
      <c r="H493" s="87"/>
      <c r="I493" s="86"/>
      <c r="J493" s="87"/>
      <c r="K493" s="87"/>
      <c r="L493" s="87"/>
      <c r="M493" s="87"/>
      <c r="N493" s="87"/>
      <c r="O493" s="88"/>
      <c r="P493" s="89"/>
      <c r="Q493" s="89"/>
      <c r="R493" s="89"/>
      <c r="S493" s="87"/>
      <c r="T493" s="89"/>
      <c r="U493" s="87"/>
      <c r="V493" s="87"/>
      <c r="W493" s="86"/>
    </row>
    <row r="494" spans="1:28" s="85" customFormat="1" ht="13.5" customHeight="1">
      <c r="A494" s="86"/>
      <c r="B494" s="87"/>
      <c r="C494" s="87"/>
      <c r="D494" s="87"/>
      <c r="E494" s="86"/>
      <c r="F494" s="86"/>
      <c r="G494" s="87"/>
      <c r="H494" s="87"/>
      <c r="I494" s="86"/>
      <c r="J494" s="87"/>
      <c r="K494" s="87"/>
      <c r="L494" s="87"/>
      <c r="M494" s="87"/>
      <c r="N494" s="87"/>
      <c r="O494" s="88"/>
      <c r="P494" s="89"/>
      <c r="Q494" s="89"/>
      <c r="R494" s="89"/>
      <c r="S494" s="87"/>
      <c r="T494" s="89"/>
      <c r="U494" s="87"/>
      <c r="V494" s="87"/>
      <c r="W494" s="86"/>
    </row>
    <row r="495" spans="1:28" s="85" customFormat="1" ht="13.5" customHeight="1">
      <c r="A495" s="86"/>
      <c r="B495" s="87"/>
      <c r="C495" s="87"/>
      <c r="D495" s="87"/>
      <c r="E495" s="86"/>
      <c r="F495" s="86"/>
      <c r="G495" s="87"/>
      <c r="H495" s="87"/>
      <c r="I495" s="86"/>
      <c r="J495" s="87"/>
      <c r="K495" s="87"/>
      <c r="L495" s="87"/>
      <c r="M495" s="87"/>
      <c r="N495" s="87"/>
      <c r="O495" s="88"/>
      <c r="P495" s="89"/>
      <c r="Q495" s="89"/>
      <c r="R495" s="89"/>
      <c r="S495" s="87"/>
      <c r="T495" s="89"/>
      <c r="U495" s="87"/>
      <c r="V495" s="87"/>
      <c r="W495" s="86"/>
    </row>
    <row r="496" spans="1:28" s="85" customFormat="1" ht="13.5" customHeight="1">
      <c r="A496" s="86"/>
      <c r="B496" s="87"/>
      <c r="C496" s="87"/>
      <c r="D496" s="87"/>
      <c r="E496" s="86"/>
      <c r="F496" s="86"/>
      <c r="G496" s="87"/>
      <c r="H496" s="87"/>
      <c r="I496" s="86"/>
      <c r="J496" s="87"/>
      <c r="K496" s="87"/>
      <c r="L496" s="87"/>
      <c r="M496" s="87"/>
      <c r="N496" s="87"/>
      <c r="O496" s="88"/>
      <c r="P496" s="89"/>
      <c r="Q496" s="89"/>
      <c r="R496" s="89"/>
      <c r="S496" s="87"/>
      <c r="T496" s="89"/>
      <c r="U496" s="87"/>
      <c r="V496" s="87"/>
      <c r="W496" s="86"/>
    </row>
    <row r="497" spans="1:23" s="85" customFormat="1" ht="13.5" customHeight="1">
      <c r="A497" s="86"/>
      <c r="B497" s="87"/>
      <c r="C497" s="87"/>
      <c r="D497" s="87"/>
      <c r="E497" s="86"/>
      <c r="F497" s="86"/>
      <c r="G497" s="87"/>
      <c r="H497" s="87"/>
      <c r="I497" s="86"/>
      <c r="J497" s="87"/>
      <c r="K497" s="87"/>
      <c r="L497" s="87"/>
      <c r="M497" s="87"/>
      <c r="N497" s="87"/>
      <c r="O497" s="88"/>
      <c r="P497" s="89"/>
      <c r="Q497" s="89"/>
      <c r="R497" s="89"/>
      <c r="S497" s="87"/>
      <c r="T497" s="89"/>
      <c r="U497" s="87"/>
      <c r="V497" s="87"/>
      <c r="W497" s="86"/>
    </row>
    <row r="498" spans="1:23" s="85" customFormat="1" ht="13.5" customHeight="1">
      <c r="A498" s="86"/>
      <c r="B498" s="87"/>
      <c r="C498" s="87"/>
      <c r="D498" s="87"/>
      <c r="E498" s="86"/>
      <c r="F498" s="86"/>
      <c r="G498" s="87"/>
      <c r="H498" s="87"/>
      <c r="I498" s="86"/>
      <c r="J498" s="87"/>
      <c r="K498" s="87"/>
      <c r="L498" s="87"/>
      <c r="M498" s="87"/>
      <c r="N498" s="87"/>
      <c r="O498" s="88"/>
      <c r="P498" s="89"/>
      <c r="Q498" s="89"/>
      <c r="R498" s="89"/>
      <c r="S498" s="87"/>
      <c r="T498" s="89"/>
      <c r="U498" s="87"/>
      <c r="V498" s="87"/>
      <c r="W498" s="86"/>
    </row>
    <row r="499" spans="1:23" s="85" customFormat="1" ht="13.5" customHeight="1">
      <c r="A499" s="86"/>
      <c r="B499" s="87"/>
      <c r="C499" s="87"/>
      <c r="D499" s="87"/>
      <c r="E499" s="86"/>
      <c r="F499" s="86"/>
      <c r="G499" s="87"/>
      <c r="H499" s="87"/>
      <c r="I499" s="86"/>
      <c r="J499" s="87"/>
      <c r="K499" s="87"/>
      <c r="L499" s="87"/>
      <c r="M499" s="87"/>
      <c r="N499" s="87"/>
      <c r="O499" s="88"/>
      <c r="P499" s="89"/>
      <c r="Q499" s="89"/>
      <c r="R499" s="89"/>
      <c r="S499" s="87"/>
      <c r="T499" s="89"/>
      <c r="U499" s="87"/>
      <c r="V499" s="87"/>
      <c r="W499" s="86"/>
    </row>
    <row r="500" spans="1:23" s="85" customFormat="1" ht="13.5" customHeight="1">
      <c r="A500" s="86"/>
      <c r="B500" s="87"/>
      <c r="C500" s="87"/>
      <c r="D500" s="87"/>
      <c r="E500" s="86"/>
      <c r="F500" s="86"/>
      <c r="G500" s="87"/>
      <c r="H500" s="87"/>
      <c r="I500" s="86"/>
      <c r="J500" s="87"/>
      <c r="K500" s="87"/>
      <c r="L500" s="87"/>
      <c r="M500" s="87"/>
      <c r="N500" s="87"/>
      <c r="O500" s="88"/>
      <c r="P500" s="89"/>
      <c r="Q500" s="89"/>
      <c r="R500" s="89"/>
      <c r="S500" s="87"/>
      <c r="T500" s="89"/>
      <c r="U500" s="87"/>
      <c r="V500" s="87"/>
      <c r="W500" s="86"/>
    </row>
    <row r="501" spans="1:23" s="85" customFormat="1" ht="13.5" customHeight="1">
      <c r="A501" s="86"/>
      <c r="B501" s="87"/>
      <c r="C501" s="87"/>
      <c r="D501" s="87"/>
      <c r="E501" s="86"/>
      <c r="F501" s="86"/>
      <c r="G501" s="87"/>
      <c r="H501" s="87"/>
      <c r="I501" s="86"/>
      <c r="J501" s="87"/>
      <c r="K501" s="87"/>
      <c r="L501" s="87"/>
      <c r="M501" s="87"/>
      <c r="N501" s="87"/>
      <c r="O501" s="88"/>
      <c r="P501" s="89"/>
      <c r="Q501" s="89"/>
      <c r="R501" s="89"/>
      <c r="S501" s="87"/>
      <c r="T501" s="89"/>
      <c r="U501" s="87"/>
      <c r="V501" s="87"/>
      <c r="W501" s="86"/>
    </row>
    <row r="502" spans="1:23" s="85" customFormat="1" ht="13.5" customHeight="1">
      <c r="A502" s="86"/>
      <c r="B502" s="87"/>
      <c r="C502" s="87"/>
      <c r="D502" s="87"/>
      <c r="E502" s="86"/>
      <c r="F502" s="86"/>
      <c r="G502" s="87"/>
      <c r="H502" s="87"/>
      <c r="I502" s="86"/>
      <c r="J502" s="87"/>
      <c r="K502" s="87"/>
      <c r="L502" s="87"/>
      <c r="M502" s="87"/>
      <c r="N502" s="87"/>
      <c r="O502" s="88"/>
      <c r="P502" s="89"/>
      <c r="Q502" s="89"/>
      <c r="R502" s="89"/>
      <c r="S502" s="87"/>
      <c r="T502" s="89"/>
      <c r="U502" s="87"/>
      <c r="V502" s="87"/>
      <c r="W502" s="86"/>
    </row>
    <row r="503" spans="1:23" s="85" customFormat="1" ht="13.5" customHeight="1">
      <c r="A503" s="86"/>
      <c r="B503" s="87"/>
      <c r="C503" s="87"/>
      <c r="D503" s="87"/>
      <c r="E503" s="86"/>
      <c r="F503" s="86"/>
      <c r="G503" s="87"/>
      <c r="H503" s="87"/>
      <c r="I503" s="86"/>
      <c r="J503" s="87"/>
      <c r="K503" s="87"/>
      <c r="L503" s="87"/>
      <c r="M503" s="87"/>
      <c r="N503" s="87"/>
      <c r="O503" s="88"/>
      <c r="P503" s="89"/>
      <c r="Q503" s="89"/>
      <c r="R503" s="89"/>
      <c r="S503" s="87"/>
      <c r="T503" s="89"/>
      <c r="U503" s="87"/>
      <c r="V503" s="87"/>
      <c r="W503" s="86"/>
    </row>
    <row r="504" spans="1:23" s="85" customFormat="1" ht="13.5" customHeight="1">
      <c r="A504" s="86"/>
      <c r="B504" s="87"/>
      <c r="C504" s="87"/>
      <c r="D504" s="87"/>
      <c r="E504" s="86"/>
      <c r="F504" s="86"/>
      <c r="G504" s="87"/>
      <c r="H504" s="87"/>
      <c r="I504" s="86"/>
      <c r="J504" s="87"/>
      <c r="K504" s="87"/>
      <c r="L504" s="87"/>
      <c r="M504" s="87"/>
      <c r="N504" s="87"/>
      <c r="O504" s="88"/>
      <c r="P504" s="89"/>
      <c r="Q504" s="89"/>
      <c r="R504" s="89"/>
      <c r="S504" s="87"/>
      <c r="T504" s="89"/>
      <c r="U504" s="87"/>
      <c r="V504" s="87"/>
      <c r="W504" s="86"/>
    </row>
    <row r="505" spans="1:23" s="85" customFormat="1" ht="13.5" customHeight="1">
      <c r="A505" s="86"/>
      <c r="B505" s="87"/>
      <c r="C505" s="87"/>
      <c r="D505" s="87"/>
      <c r="E505" s="86"/>
      <c r="F505" s="86"/>
      <c r="G505" s="87"/>
      <c r="H505" s="87"/>
      <c r="I505" s="86"/>
      <c r="J505" s="87"/>
      <c r="K505" s="87"/>
      <c r="L505" s="87"/>
      <c r="M505" s="87"/>
      <c r="N505" s="87"/>
      <c r="O505" s="88"/>
      <c r="P505" s="89"/>
      <c r="Q505" s="89"/>
      <c r="R505" s="89"/>
      <c r="S505" s="87"/>
      <c r="T505" s="89"/>
      <c r="U505" s="87"/>
      <c r="V505" s="87"/>
      <c r="W505" s="86"/>
    </row>
    <row r="506" spans="1:23" s="85" customFormat="1" ht="13.5" customHeight="1">
      <c r="A506" s="86"/>
      <c r="B506" s="87"/>
      <c r="C506" s="87"/>
      <c r="D506" s="87"/>
      <c r="E506" s="86"/>
      <c r="F506" s="86"/>
      <c r="G506" s="87"/>
      <c r="H506" s="87"/>
      <c r="I506" s="86"/>
      <c r="J506" s="87"/>
      <c r="K506" s="87"/>
      <c r="L506" s="87"/>
      <c r="M506" s="87"/>
      <c r="N506" s="87"/>
      <c r="O506" s="88"/>
      <c r="P506" s="89"/>
      <c r="Q506" s="89"/>
      <c r="R506" s="89"/>
      <c r="S506" s="87"/>
      <c r="T506" s="89"/>
      <c r="U506" s="87"/>
      <c r="V506" s="87"/>
      <c r="W506" s="86"/>
    </row>
    <row r="507" spans="1:23" s="85" customFormat="1" ht="13.5" customHeight="1">
      <c r="A507" s="86"/>
      <c r="B507" s="87"/>
      <c r="C507" s="87"/>
      <c r="D507" s="87"/>
      <c r="E507" s="86"/>
      <c r="F507" s="86"/>
      <c r="G507" s="87"/>
      <c r="H507" s="87"/>
      <c r="I507" s="86"/>
      <c r="J507" s="87"/>
      <c r="K507" s="87"/>
      <c r="L507" s="87"/>
      <c r="M507" s="87"/>
      <c r="N507" s="87"/>
      <c r="O507" s="88"/>
      <c r="P507" s="89"/>
      <c r="Q507" s="89"/>
      <c r="R507" s="89"/>
      <c r="S507" s="87"/>
      <c r="T507" s="89"/>
      <c r="U507" s="87"/>
      <c r="V507" s="87"/>
      <c r="W507" s="86"/>
    </row>
    <row r="508" spans="1:23" s="85" customFormat="1" ht="13.5" customHeight="1">
      <c r="A508" s="86"/>
      <c r="B508" s="87"/>
      <c r="C508" s="87"/>
      <c r="D508" s="87"/>
      <c r="E508" s="86"/>
      <c r="F508" s="86"/>
      <c r="G508" s="87"/>
      <c r="H508" s="87"/>
      <c r="I508" s="86"/>
      <c r="J508" s="87"/>
      <c r="K508" s="87"/>
      <c r="L508" s="87"/>
      <c r="M508" s="87"/>
      <c r="N508" s="87"/>
      <c r="O508" s="88"/>
      <c r="P508" s="89"/>
      <c r="Q508" s="89"/>
      <c r="R508" s="89"/>
      <c r="S508" s="87"/>
      <c r="T508" s="89"/>
      <c r="U508" s="87"/>
      <c r="V508" s="87"/>
      <c r="W508" s="86"/>
    </row>
    <row r="509" spans="1:23" s="85" customFormat="1" ht="13.5" customHeight="1">
      <c r="A509" s="86"/>
      <c r="B509" s="87"/>
      <c r="C509" s="87"/>
      <c r="D509" s="87"/>
      <c r="E509" s="86"/>
      <c r="F509" s="86"/>
      <c r="G509" s="87"/>
      <c r="H509" s="87"/>
      <c r="I509" s="86"/>
      <c r="J509" s="87"/>
      <c r="K509" s="87"/>
      <c r="L509" s="87"/>
      <c r="M509" s="87"/>
      <c r="N509" s="87"/>
      <c r="O509" s="88"/>
      <c r="P509" s="89"/>
      <c r="Q509" s="89"/>
      <c r="R509" s="89"/>
      <c r="S509" s="87"/>
      <c r="T509" s="89"/>
      <c r="U509" s="87"/>
      <c r="V509" s="87"/>
      <c r="W509" s="86"/>
    </row>
    <row r="510" spans="1:23" s="85" customFormat="1" ht="13.5" customHeight="1">
      <c r="A510" s="86"/>
      <c r="B510" s="87"/>
      <c r="C510" s="87"/>
      <c r="D510" s="87"/>
      <c r="E510" s="86"/>
      <c r="F510" s="86"/>
      <c r="G510" s="87"/>
      <c r="H510" s="87"/>
      <c r="I510" s="86"/>
      <c r="J510" s="87"/>
      <c r="K510" s="87"/>
      <c r="L510" s="87"/>
      <c r="M510" s="87"/>
      <c r="N510" s="87"/>
      <c r="O510" s="88"/>
      <c r="P510" s="89"/>
      <c r="Q510" s="89"/>
      <c r="R510" s="89"/>
      <c r="S510" s="87"/>
      <c r="T510" s="89"/>
      <c r="U510" s="87"/>
      <c r="V510" s="87"/>
      <c r="W510" s="86"/>
    </row>
    <row r="511" spans="1:23" s="85" customFormat="1" ht="13.5" customHeight="1">
      <c r="A511" s="86"/>
      <c r="B511" s="87"/>
      <c r="C511" s="87"/>
      <c r="D511" s="87"/>
      <c r="E511" s="86"/>
      <c r="F511" s="86"/>
      <c r="G511" s="87"/>
      <c r="H511" s="87"/>
      <c r="I511" s="86"/>
      <c r="J511" s="87"/>
      <c r="K511" s="87"/>
      <c r="L511" s="87"/>
      <c r="M511" s="87"/>
      <c r="N511" s="87"/>
      <c r="O511" s="88"/>
      <c r="P511" s="89"/>
      <c r="Q511" s="89"/>
      <c r="R511" s="89"/>
      <c r="S511" s="87"/>
      <c r="T511" s="89"/>
      <c r="U511" s="87"/>
      <c r="V511" s="87"/>
      <c r="W511" s="86"/>
    </row>
    <row r="512" spans="1:23" s="85" customFormat="1" ht="13.5" customHeight="1">
      <c r="A512" s="86"/>
      <c r="B512" s="87"/>
      <c r="C512" s="87"/>
      <c r="D512" s="87"/>
      <c r="E512" s="86"/>
      <c r="F512" s="86"/>
      <c r="G512" s="87"/>
      <c r="H512" s="87"/>
      <c r="I512" s="86"/>
      <c r="J512" s="87"/>
      <c r="K512" s="87"/>
      <c r="L512" s="87"/>
      <c r="M512" s="87"/>
      <c r="N512" s="87"/>
      <c r="O512" s="88"/>
      <c r="P512" s="89"/>
      <c r="Q512" s="89"/>
      <c r="R512" s="89"/>
      <c r="S512" s="87"/>
      <c r="T512" s="89"/>
      <c r="U512" s="87"/>
      <c r="V512" s="87"/>
      <c r="W512" s="86"/>
    </row>
    <row r="513" spans="1:23" s="85" customFormat="1" ht="13.5" customHeight="1">
      <c r="A513" s="86"/>
      <c r="B513" s="87"/>
      <c r="C513" s="87"/>
      <c r="D513" s="87"/>
      <c r="E513" s="86"/>
      <c r="F513" s="86"/>
      <c r="G513" s="87"/>
      <c r="H513" s="87"/>
      <c r="I513" s="86"/>
      <c r="J513" s="87"/>
      <c r="K513" s="87"/>
      <c r="L513" s="87"/>
      <c r="M513" s="87"/>
      <c r="N513" s="87"/>
      <c r="O513" s="88"/>
      <c r="P513" s="89"/>
      <c r="Q513" s="89"/>
      <c r="R513" s="89"/>
      <c r="S513" s="87"/>
      <c r="T513" s="89"/>
      <c r="U513" s="87"/>
      <c r="V513" s="87"/>
      <c r="W513" s="86"/>
    </row>
    <row r="514" spans="1:23" s="85" customFormat="1" ht="13.5" customHeight="1">
      <c r="A514" s="86"/>
      <c r="B514" s="87"/>
      <c r="C514" s="87"/>
      <c r="D514" s="87"/>
      <c r="E514" s="86"/>
      <c r="F514" s="86"/>
      <c r="G514" s="87"/>
      <c r="H514" s="87"/>
      <c r="I514" s="86"/>
      <c r="J514" s="87"/>
      <c r="K514" s="87"/>
      <c r="L514" s="87"/>
      <c r="M514" s="87"/>
      <c r="N514" s="87"/>
      <c r="O514" s="88"/>
      <c r="P514" s="89"/>
      <c r="Q514" s="89"/>
      <c r="R514" s="89"/>
      <c r="S514" s="87"/>
      <c r="T514" s="89"/>
      <c r="U514" s="87"/>
      <c r="V514" s="87"/>
      <c r="W514" s="86"/>
    </row>
    <row r="515" spans="1:23" s="85" customFormat="1" ht="13.5" customHeight="1">
      <c r="A515" s="86"/>
      <c r="B515" s="87"/>
      <c r="C515" s="87"/>
      <c r="D515" s="87"/>
      <c r="E515" s="86"/>
      <c r="F515" s="86"/>
      <c r="G515" s="87"/>
      <c r="H515" s="87"/>
      <c r="I515" s="86"/>
      <c r="J515" s="87"/>
      <c r="K515" s="87"/>
      <c r="L515" s="87"/>
      <c r="M515" s="87"/>
      <c r="N515" s="87"/>
      <c r="O515" s="88"/>
      <c r="P515" s="89"/>
      <c r="Q515" s="89"/>
      <c r="R515" s="89"/>
      <c r="S515" s="87"/>
      <c r="T515" s="89"/>
      <c r="U515" s="87"/>
      <c r="V515" s="87"/>
      <c r="W515" s="86"/>
    </row>
    <row r="516" spans="1:23" s="85" customFormat="1" ht="13.5" customHeight="1">
      <c r="A516" s="86"/>
      <c r="B516" s="87"/>
      <c r="C516" s="87"/>
      <c r="D516" s="87"/>
      <c r="E516" s="86"/>
      <c r="F516" s="86"/>
      <c r="G516" s="87"/>
      <c r="H516" s="87"/>
      <c r="I516" s="86"/>
      <c r="J516" s="87"/>
      <c r="K516" s="87"/>
      <c r="L516" s="87"/>
      <c r="M516" s="87"/>
      <c r="N516" s="87"/>
      <c r="O516" s="88"/>
      <c r="P516" s="89"/>
      <c r="Q516" s="89"/>
      <c r="R516" s="89"/>
      <c r="S516" s="87"/>
      <c r="T516" s="89"/>
      <c r="U516" s="87"/>
      <c r="V516" s="87"/>
      <c r="W516" s="86"/>
    </row>
    <row r="517" spans="1:23" s="85" customFormat="1" ht="13.5" customHeight="1">
      <c r="A517" s="86"/>
      <c r="B517" s="87"/>
      <c r="C517" s="87"/>
      <c r="D517" s="87"/>
      <c r="E517" s="86"/>
      <c r="F517" s="86"/>
      <c r="G517" s="87"/>
      <c r="H517" s="87"/>
      <c r="I517" s="86"/>
      <c r="J517" s="87"/>
      <c r="K517" s="87"/>
      <c r="L517" s="87"/>
      <c r="M517" s="87"/>
      <c r="N517" s="87"/>
      <c r="O517" s="88"/>
      <c r="P517" s="89"/>
      <c r="Q517" s="89"/>
      <c r="R517" s="89"/>
      <c r="S517" s="87"/>
      <c r="T517" s="89"/>
      <c r="U517" s="87"/>
      <c r="V517" s="87"/>
      <c r="W517" s="86"/>
    </row>
    <row r="518" spans="1:23" s="85" customFormat="1" ht="13.5" customHeight="1">
      <c r="A518" s="86"/>
      <c r="B518" s="87"/>
      <c r="C518" s="87"/>
      <c r="D518" s="87"/>
      <c r="E518" s="86"/>
      <c r="F518" s="86"/>
      <c r="G518" s="87"/>
      <c r="H518" s="87"/>
      <c r="I518" s="86"/>
      <c r="J518" s="87"/>
      <c r="K518" s="87"/>
      <c r="L518" s="87"/>
      <c r="M518" s="87"/>
      <c r="N518" s="87"/>
      <c r="O518" s="88"/>
      <c r="P518" s="89"/>
      <c r="Q518" s="89"/>
      <c r="R518" s="89"/>
      <c r="S518" s="87"/>
      <c r="T518" s="89"/>
      <c r="U518" s="87"/>
      <c r="V518" s="87"/>
      <c r="W518" s="86"/>
    </row>
    <row r="519" spans="1:23" s="85" customFormat="1" ht="13.5" customHeight="1">
      <c r="A519" s="86"/>
      <c r="B519" s="87"/>
      <c r="C519" s="87"/>
      <c r="D519" s="87"/>
      <c r="E519" s="86"/>
      <c r="F519" s="86"/>
      <c r="G519" s="87"/>
      <c r="H519" s="87"/>
      <c r="I519" s="86"/>
      <c r="J519" s="87"/>
      <c r="K519" s="87"/>
      <c r="L519" s="87"/>
      <c r="M519" s="87"/>
      <c r="N519" s="87"/>
      <c r="O519" s="88"/>
      <c r="P519" s="89"/>
      <c r="Q519" s="89"/>
      <c r="R519" s="89"/>
      <c r="S519" s="87"/>
      <c r="T519" s="89"/>
      <c r="U519" s="87"/>
      <c r="V519" s="87"/>
      <c r="W519" s="86"/>
    </row>
    <row r="520" spans="1:23" s="85" customFormat="1" ht="13.5" customHeight="1">
      <c r="A520" s="86"/>
      <c r="B520" s="87"/>
      <c r="C520" s="87"/>
      <c r="D520" s="87"/>
      <c r="E520" s="86"/>
      <c r="F520" s="86"/>
      <c r="G520" s="87"/>
      <c r="H520" s="87"/>
      <c r="I520" s="86"/>
      <c r="J520" s="87"/>
      <c r="K520" s="87"/>
      <c r="L520" s="87"/>
      <c r="M520" s="87"/>
      <c r="N520" s="87"/>
      <c r="O520" s="88"/>
      <c r="P520" s="89"/>
      <c r="Q520" s="89"/>
      <c r="R520" s="89"/>
      <c r="S520" s="87"/>
      <c r="T520" s="89"/>
      <c r="U520" s="87"/>
      <c r="V520" s="87"/>
      <c r="W520" s="86"/>
    </row>
    <row r="521" spans="1:23" s="85" customFormat="1" ht="13.5" customHeight="1">
      <c r="A521" s="86"/>
      <c r="B521" s="87"/>
      <c r="C521" s="87"/>
      <c r="D521" s="87"/>
      <c r="E521" s="86"/>
      <c r="F521" s="86"/>
      <c r="G521" s="87"/>
      <c r="H521" s="87"/>
      <c r="I521" s="86"/>
      <c r="J521" s="87"/>
      <c r="K521" s="87"/>
      <c r="L521" s="87"/>
      <c r="M521" s="87"/>
      <c r="N521" s="87"/>
      <c r="O521" s="88"/>
      <c r="P521" s="89"/>
      <c r="Q521" s="89"/>
      <c r="R521" s="89"/>
      <c r="S521" s="87"/>
      <c r="T521" s="89"/>
      <c r="U521" s="87"/>
      <c r="V521" s="87"/>
      <c r="W521" s="86"/>
    </row>
    <row r="522" spans="1:23" s="85" customFormat="1" ht="13.5" customHeight="1">
      <c r="A522" s="86"/>
      <c r="B522" s="87"/>
      <c r="C522" s="87"/>
      <c r="D522" s="87"/>
      <c r="E522" s="86"/>
      <c r="F522" s="86"/>
      <c r="G522" s="87"/>
      <c r="H522" s="87"/>
      <c r="I522" s="86"/>
      <c r="J522" s="87"/>
      <c r="K522" s="87"/>
      <c r="L522" s="87"/>
      <c r="M522" s="87"/>
      <c r="N522" s="87"/>
      <c r="O522" s="88"/>
      <c r="P522" s="89"/>
      <c r="Q522" s="89"/>
      <c r="R522" s="89"/>
      <c r="S522" s="87"/>
      <c r="T522" s="89"/>
      <c r="U522" s="87"/>
      <c r="V522" s="87"/>
      <c r="W522" s="86"/>
    </row>
  </sheetData>
  <mergeCells count="118">
    <mergeCell ref="B284:D284"/>
    <mergeCell ref="B286:D286"/>
    <mergeCell ref="B474:D474"/>
    <mergeCell ref="B486:D486"/>
    <mergeCell ref="B360:D360"/>
    <mergeCell ref="B347:D347"/>
    <mergeCell ref="B308:D308"/>
    <mergeCell ref="B307:D307"/>
    <mergeCell ref="B309:D309"/>
    <mergeCell ref="B326:D326"/>
    <mergeCell ref="B439:D439"/>
    <mergeCell ref="B385:D385"/>
    <mergeCell ref="B384:D384"/>
    <mergeCell ref="B383:D383"/>
    <mergeCell ref="B380:D380"/>
    <mergeCell ref="B378:D378"/>
    <mergeCell ref="B379:D379"/>
    <mergeCell ref="B376:D376"/>
    <mergeCell ref="B374:D374"/>
    <mergeCell ref="B354:D354"/>
    <mergeCell ref="B353:D353"/>
    <mergeCell ref="B375:D375"/>
    <mergeCell ref="B301:D301"/>
    <mergeCell ref="B282:D282"/>
    <mergeCell ref="B140:D140"/>
    <mergeCell ref="B158:D158"/>
    <mergeCell ref="B246:D246"/>
    <mergeCell ref="B20:D20"/>
    <mergeCell ref="B21:D21"/>
    <mergeCell ref="A2:V2"/>
    <mergeCell ref="A3:V3"/>
    <mergeCell ref="A4:V4"/>
    <mergeCell ref="B13:D13"/>
    <mergeCell ref="B9:D9"/>
    <mergeCell ref="B10:D10"/>
    <mergeCell ref="B7:D7"/>
    <mergeCell ref="B8:D8"/>
    <mergeCell ref="B15:D15"/>
    <mergeCell ref="B14:D14"/>
    <mergeCell ref="B111:D111"/>
    <mergeCell ref="B29:D29"/>
    <mergeCell ref="B97:D97"/>
    <mergeCell ref="B100:D100"/>
    <mergeCell ref="B110:D110"/>
    <mergeCell ref="B236:D236"/>
    <mergeCell ref="B124:D124"/>
    <mergeCell ref="B130:D130"/>
    <mergeCell ref="M1:P1"/>
    <mergeCell ref="B19:D19"/>
    <mergeCell ref="B171:D171"/>
    <mergeCell ref="B172:D172"/>
    <mergeCell ref="B276:D276"/>
    <mergeCell ref="B279:D279"/>
    <mergeCell ref="B1:K1"/>
    <mergeCell ref="B136:D136"/>
    <mergeCell ref="B298:D298"/>
    <mergeCell ref="B139:D139"/>
    <mergeCell ref="B146:D146"/>
    <mergeCell ref="B143:D143"/>
    <mergeCell ref="B145:D145"/>
    <mergeCell ref="B176:D176"/>
    <mergeCell ref="B183:D183"/>
    <mergeCell ref="B191:D191"/>
    <mergeCell ref="B189:D189"/>
    <mergeCell ref="B190:D190"/>
    <mergeCell ref="B174:D174"/>
    <mergeCell ref="B248:D248"/>
    <mergeCell ref="B261:D261"/>
    <mergeCell ref="B249:D249"/>
    <mergeCell ref="B288:D288"/>
    <mergeCell ref="B292:D292"/>
    <mergeCell ref="B280:D280"/>
    <mergeCell ref="B266:D266"/>
    <mergeCell ref="B267:D267"/>
    <mergeCell ref="B268:D268"/>
    <mergeCell ref="B275:D275"/>
    <mergeCell ref="B27:D27"/>
    <mergeCell ref="B28:D28"/>
    <mergeCell ref="B126:D126"/>
    <mergeCell ref="B127:D127"/>
    <mergeCell ref="B131:D131"/>
    <mergeCell ref="B129:D129"/>
    <mergeCell ref="B138:D138"/>
    <mergeCell ref="B241:D241"/>
    <mergeCell ref="B262:D262"/>
    <mergeCell ref="B263:D263"/>
    <mergeCell ref="B220:D220"/>
    <mergeCell ref="B253:D253"/>
    <mergeCell ref="B254:D254"/>
    <mergeCell ref="B186:D186"/>
    <mergeCell ref="B187:D187"/>
    <mergeCell ref="B255:D255"/>
    <mergeCell ref="B175:D175"/>
    <mergeCell ref="B135:D135"/>
    <mergeCell ref="B487:D487"/>
    <mergeCell ref="B477:D477"/>
    <mergeCell ref="B479:D479"/>
    <mergeCell ref="B478:D478"/>
    <mergeCell ref="B475:D475"/>
    <mergeCell ref="B352:D352"/>
    <mergeCell ref="B23:D23"/>
    <mergeCell ref="B24:D24"/>
    <mergeCell ref="B302:D302"/>
    <mergeCell ref="B293:D293"/>
    <mergeCell ref="B300:D300"/>
    <mergeCell ref="B297:D297"/>
    <mergeCell ref="B370:D370"/>
    <mergeCell ref="B371:D371"/>
    <mergeCell ref="B372:D372"/>
    <mergeCell ref="B337:D337"/>
    <mergeCell ref="B242:D242"/>
    <mergeCell ref="B147:D147"/>
    <mergeCell ref="B164:D164"/>
    <mergeCell ref="B334:D334"/>
    <mergeCell ref="B283:D283"/>
    <mergeCell ref="B339:D339"/>
    <mergeCell ref="B338:D338"/>
    <mergeCell ref="B333:D333"/>
  </mergeCells>
  <phoneticPr fontId="2" type="noConversion"/>
  <printOptions horizontalCentered="1"/>
  <pageMargins left="0.39370078740157483" right="0" top="0.19685039370078741" bottom="0.39370078740157483" header="0" footer="0.19685039370078741"/>
  <pageSetup paperSize="120" scale="37" pageOrder="overThenDown" orientation="landscape" r:id="rId1"/>
  <headerFooter alignWithMargins="0">
    <oddFooter>&amp;RPágina &amp;P de &amp;N</oddFooter>
  </headerFooter>
  <rowBreaks count="3" manualBreakCount="3">
    <brk id="26" min="1" max="21" man="1"/>
    <brk id="369" min="1" max="21" man="1"/>
    <brk id="485"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2011-01-27T04:24:26Z</cp:lastPrinted>
  <dcterms:created xsi:type="dcterms:W3CDTF">2006-10-23T15:09:39Z</dcterms:created>
  <dcterms:modified xsi:type="dcterms:W3CDTF">2011-01-27T17:29:49Z</dcterms:modified>
</cp:coreProperties>
</file>